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xlsBook" defaultThemeVersion="124226"/>
  <bookViews>
    <workbookView xWindow="-120" yWindow="-120" windowWidth="29040" windowHeight="15840" tabRatio="894" firstSheet="1" activeTab="3"/>
  </bookViews>
  <sheets>
    <sheet name="modProv" sheetId="571"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4.11"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Дифференциация!$E$22:$E$32</definedName>
    <definedName name="anscount" hidden="1">1</definedName>
    <definedName name="availability_price">TEHSHEET!$K$8</definedName>
    <definedName name="CHECK_LINK_RANGE_1">"Калькуляция!$I$11:$I$132"</definedName>
    <definedName name="checkCell_List09">Территории!$D$32:$L$32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URRENT_DATE">TEHSHEET!$G$17</definedName>
    <definedName name="data_type">TEHSHEET!$M$2:$M$3</definedName>
    <definedName name="DATA_URL">TEHSHEET!$K$11</definedName>
    <definedName name="DESCRIPTION_TERRITORY">REESTR_DS!$B$2:$B$6</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2">'Форма 4.11'!$3:$4</definedName>
    <definedName name="et_List01_3">'Форма 4.11'!$6:$7</definedName>
    <definedName name="et_List01_4">'Форма 4.11'!$9:$11</definedName>
    <definedName name="et_List01_5">'Форма 4.11'!$13:$14</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4.11'!$G:$H</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UsedTer_List09">Территории!$P$11:$P$32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REESTR_VED!$B$2:$B$11</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REESTR_MO!$A$2:$D$106</definedName>
    <definedName name="list_of_tariff">TEHSHEET!$I$2:$I$3</definedName>
    <definedName name="List00_checkFill">Титульный!$F$7:$F$44</definedName>
    <definedName name="List00_Fill">Титульный!$F$43</definedName>
    <definedName name="List00_Print">Титульный!$G$4:$K$6</definedName>
    <definedName name="List01_CheckC">'Форма 4.11'!$E$28:$Q$41</definedName>
    <definedName name="List01_Name">'Форма 4.11'!$G$25:$Q$25</definedName>
    <definedName name="List01_Num">'Форма 4.11'!$G$1:$Q$1</definedName>
    <definedName name="List01_p3">'Форма 4.11'!$F$32:$Q$32</definedName>
    <definedName name="List01_p4">'Форма 4.11'!$F$34:$Q$34</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Дифференциация!$X$20:$X$33</definedName>
    <definedName name="List07_CheckC">Дифференциация!$D$21:$M$32</definedName>
    <definedName name="List07_fieldMarker">Дифференциация!$Y$20:$Y$33</definedName>
    <definedName name="List07_Fill">Дифференциация!$D$34:$F$34</definedName>
    <definedName name="List09_CheckC">Территории!$D$11:$L$32</definedName>
    <definedName name="List09_NameCol">Территории!$K$1:$M$1</definedName>
    <definedName name="List09_REESTR_MO">Территории!$H$11:$L$32</definedName>
    <definedName name="logical">TEHSHEET!$D$2:$D$3</definedName>
    <definedName name="mo_List09">Территории!$K$11:$K$32</definedName>
    <definedName name="MONTH">TEHSHEET!$E$2:$E$13</definedName>
    <definedName name="mr_id">TEHSHEET!$J$2</definedName>
    <definedName name="mr_list">MR_LIST!$A$1</definedName>
    <definedName name="mr_List09">Территории!$H$11:$H$32</definedName>
    <definedName name="mrCopy_List09">Территории!$M$11:$M$32</definedName>
    <definedName name="mrmoCopy_List09">Территории!$R$11:$R$32</definedName>
    <definedName name="note_sct">Дифференциация!$M$21:$M$32</definedName>
    <definedName name="note_ter">Дифференциация!$I$21:$I$32</definedName>
    <definedName name="num_of_cst">Титульный!$F$17</definedName>
    <definedName name="obj_List01_22">'Форма 4.11'!$G:$H</definedName>
    <definedName name="obj_List01_24">'Форма 4.11'!$I:$J</definedName>
    <definedName name="obj_List01_26">'Форма 4.11'!$K:$L</definedName>
    <definedName name="obj_List01_28">'Форма 4.11'!$M:$N</definedName>
    <definedName name="obj_List01_29">'Форма 4.11'!$O:$P</definedName>
    <definedName name="obj_List02_22">'Форма 1.0.1'!$8:$8</definedName>
    <definedName name="obj_List02_24">'Форма 1.0.1'!$20:$20</definedName>
    <definedName name="obj_List02_26">'Форма 1.0.1'!$32:$32</definedName>
    <definedName name="obj_List02_28">'Форма 1.0.1'!$44:$44</definedName>
    <definedName name="obj_List02_29">'Форма 1.0.1'!$56:$56</definedName>
    <definedName name="org">Титульный!$F$26</definedName>
    <definedName name="Org_Address">Титульный!$F$34:$F$34</definedName>
    <definedName name="ORG_END_DATE">TEHSHEET!$E$17</definedName>
    <definedName name="Org_main">Титульный!$F$35:$F$35</definedName>
    <definedName name="Org_otv_lico">Титульный!$F$38:$F$41</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Территории!$C$11:$C$32</definedName>
    <definedName name="pDel_List09_1">Территории!$F$11:$F$32</definedName>
    <definedName name="pDel_List09_2">Территории!$I$11:$I$32</definedName>
    <definedName name="pDelList07_01">Дифференциация!$C$22:$C$33</definedName>
    <definedName name="pDelList07_04">Дифференциация!$G$22:$G$33</definedName>
    <definedName name="pDelList07_05">Дифференциация!$K$22:$K$33</definedName>
    <definedName name="pIns_Comm">Комментарии!$E$13</definedName>
    <definedName name="pIns_List01_1">'Форма 4.11'!$Q$25</definedName>
    <definedName name="pIns_List01_2">'Форма 4.11'!$E$29</definedName>
    <definedName name="pIns_List01_3">'Форма 4.11'!$E$31</definedName>
    <definedName name="pIns_List01_4">'Форма 4.11'!$E$33</definedName>
    <definedName name="pIns_List01_5">'Форма 4.11'!$E$41</definedName>
    <definedName name="pIns_List02">'Форма 1.0.1'!$67:$67</definedName>
    <definedName name="pIns_List03">'Форма 1.0.2'!$E$13</definedName>
    <definedName name="pIns_List04">'Сведения об изменении'!$E$14</definedName>
    <definedName name="pIns_List07_01">Дифференциация!$E$20:$E$33</definedName>
    <definedName name="pIns_List07_04">Дифференциация!$I$20:$I$33</definedName>
    <definedName name="pIns_List07_05">Дифференциация!$M$20:$M$33</definedName>
    <definedName name="pIns_List09_0">Территории!$E$32</definedName>
    <definedName name="QUARTER">TEHSHEET!$F$2:$F$5</definedName>
    <definedName name="REESTR_LINK_RANGE">REESTR_LINK!$A$2:$C$3</definedName>
    <definedName name="REESTR_ORG_RANGE">REESTR_ORG!$A$2:$J$187</definedName>
    <definedName name="REESTR_VED_RANGE">REESTR_VED!$A$2:$B$11</definedName>
    <definedName name="REGION">TEHSHEET!$A$2:$A$87</definedName>
    <definedName name="region_name">Титульный!$F$7</definedName>
    <definedName name="ruk_fio">Титульный!$F$35</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op_info">Титульный!$E$45</definedName>
    <definedName name="strPublication">Титульный!$F$9</definedName>
    <definedName name="sys_id">TEHSHEET!$J$4</definedName>
    <definedName name="TECH_ORG_ID">Титульный!$F$1</definedName>
    <definedName name="ter_List09">Территории!$E$11:$E$32</definedName>
    <definedName name="terCopy_List09">Территории!$Q$11:$Q$32</definedName>
    <definedName name="TOTAL">P1_TOTAL,P2_TOTAL,P3_TOTAL,P4_TOTAL,P5_TOTAL</definedName>
    <definedName name="TSphere">TEHSHEET!$L$3</definedName>
    <definedName name="TSphere_full">TEHSHEET!$L$5</definedName>
    <definedName name="TSphere_trans">TEHSHEET!$L$4</definedName>
    <definedName name="type_org">Титульный!$F$32</definedName>
    <definedName name="type_org_list">TEHSHEET!$N$2:$N$5</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Дифференциация!$B$20:$B$33</definedName>
    <definedName name="Y_N_List07_02">Дифференциация!$F$20:$F$33</definedName>
    <definedName name="Y_N_List07_05">Дифференциация!$J$20:$J$33</definedName>
    <definedName name="year_list">TEHSHEET!$C$2:$C$9</definedName>
  </definedNames>
  <calcPr calcId="144525"/>
</workbook>
</file>

<file path=xl/calcChain.xml><?xml version="1.0" encoding="utf-8"?>
<calcChain xmlns="http://schemas.openxmlformats.org/spreadsheetml/2006/main">
  <c r="A17" i="553" l="1"/>
  <c r="A18" i="553"/>
  <c r="D39" i="532" l="1"/>
  <c r="D40" i="532"/>
  <c r="D37" i="532"/>
  <c r="D38" i="532"/>
  <c r="D35" i="532"/>
  <c r="D36" i="532"/>
  <c r="F64" i="569" l="1"/>
  <c r="D64" i="569"/>
  <c r="F60" i="569"/>
  <c r="F52" i="569"/>
  <c r="D52" i="569"/>
  <c r="F48" i="569"/>
  <c r="F40" i="569"/>
  <c r="D40" i="569"/>
  <c r="F36" i="569"/>
  <c r="F28" i="569"/>
  <c r="D28" i="569"/>
  <c r="F24" i="569"/>
  <c r="F16" i="569"/>
  <c r="D16" i="569"/>
  <c r="F12" i="569"/>
  <c r="O27" i="532"/>
  <c r="M27" i="532"/>
  <c r="K27" i="532"/>
  <c r="I27" i="532"/>
  <c r="A16" i="553"/>
  <c r="A15" i="553"/>
  <c r="A14" i="553"/>
  <c r="A13" i="553"/>
  <c r="A12" i="553"/>
  <c r="A11" i="553"/>
  <c r="A10" i="553"/>
  <c r="A9" i="553"/>
  <c r="A8" i="553"/>
  <c r="R29" i="566"/>
  <c r="R28" i="566"/>
  <c r="A7" i="553"/>
  <c r="R27" i="566"/>
  <c r="P27" i="566" a="1"/>
  <c r="P27" i="566" s="1"/>
  <c r="R24" i="566"/>
  <c r="R23" i="566"/>
  <c r="A6" i="553"/>
  <c r="R22" i="566"/>
  <c r="P22" i="566" a="1"/>
  <c r="P22" i="566" s="1"/>
  <c r="R19" i="566"/>
  <c r="R18" i="566"/>
  <c r="A5" i="553"/>
  <c r="R17" i="566"/>
  <c r="P17" i="566" a="1"/>
  <c r="P17" i="566" s="1"/>
  <c r="R14" i="566"/>
  <c r="R13" i="566"/>
  <c r="A4" i="553"/>
  <c r="R12" i="566"/>
  <c r="P12" i="566" a="1"/>
  <c r="P12" i="566" s="1"/>
  <c r="M29" i="566"/>
  <c r="M28" i="566"/>
  <c r="M24" i="566"/>
  <c r="M22" i="566"/>
  <c r="M18" i="566"/>
  <c r="M14" i="566"/>
  <c r="M12" i="566"/>
  <c r="M27" i="566"/>
  <c r="M23" i="566"/>
  <c r="M19" i="566"/>
  <c r="M17" i="566"/>
  <c r="M13" i="566"/>
  <c r="P15" i="471" l="1" a="1"/>
  <c r="P15" i="471" s="1"/>
  <c r="B3" i="525"/>
  <c r="B2" i="525"/>
  <c r="D11" i="532" l="1"/>
  <c r="D10" i="532"/>
  <c r="D9" i="532"/>
  <c r="D14" i="532"/>
  <c r="D13" i="532"/>
  <c r="D7" i="532"/>
  <c r="D6" i="532"/>
  <c r="D4" i="532"/>
  <c r="D3" i="532"/>
  <c r="D4" i="556" l="1"/>
  <c r="T3" i="205" l="1"/>
  <c r="D22" i="532" l="1"/>
  <c r="B5" i="525"/>
  <c r="A3" i="553" l="1"/>
  <c r="A2" i="553" l="1"/>
  <c r="M12" i="564" l="1"/>
  <c r="F54" i="471" l="1"/>
  <c r="D58" i="471" l="1"/>
  <c r="F58" i="471"/>
  <c r="D6" i="569" l="1"/>
  <c r="R25" i="471" l="1"/>
  <c r="R20" i="471"/>
  <c r="R15" i="471"/>
  <c r="M15" i="471"/>
  <c r="M20" i="471"/>
  <c r="M25" i="471"/>
  <c r="M45" i="471" l="1"/>
  <c r="D17" i="205" l="1"/>
  <c r="E17" i="205"/>
  <c r="D8" i="431"/>
  <c r="D8" i="547"/>
  <c r="D23" i="532"/>
  <c r="G27" i="532"/>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25" authorId="0">
      <text>
        <r>
          <rPr>
            <sz val="9"/>
            <color indexed="81"/>
            <rFont val="Tahoma"/>
            <family val="2"/>
            <charset val="204"/>
          </rPr>
          <t>Для переходя к Форме 1.0.1 
дважды кликните по этой ячейке</t>
        </r>
      </text>
    </comment>
    <comment ref="I25" authorId="0">
      <text>
        <r>
          <rPr>
            <sz val="9"/>
            <color indexed="81"/>
            <rFont val="Tahoma"/>
            <family val="2"/>
            <charset val="204"/>
          </rPr>
          <t>Для переходя к Форме 1.0.1 
дважды кликните по этой ячейке</t>
        </r>
      </text>
    </comment>
    <comment ref="K25" authorId="0">
      <text>
        <r>
          <rPr>
            <sz val="9"/>
            <color indexed="81"/>
            <rFont val="Tahoma"/>
            <family val="2"/>
            <charset val="204"/>
          </rPr>
          <t>Для переходя к Форме 1.0.1 
дважды кликните по этой ячейке</t>
        </r>
      </text>
    </comment>
    <comment ref="M25" authorId="0">
      <text>
        <r>
          <rPr>
            <sz val="9"/>
            <color indexed="81"/>
            <rFont val="Tahoma"/>
            <family val="2"/>
            <charset val="204"/>
          </rPr>
          <t>Для переходя к Форме 1.0.1 
дважды кликните по этой ячейке</t>
        </r>
      </text>
    </comment>
    <comment ref="O25"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<sst xmlns="http://schemas.openxmlformats.org/spreadsheetml/2006/main" count="2685" uniqueCount="1290">
  <si>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</si>
  <si>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</si>
  <si>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</si>
  <si>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</si>
  <si>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</si>
  <si>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</si>
  <si>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</si>
  <si>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</si>
  <si>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</si>
  <si>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</si>
  <si>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</si>
  <si>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</si>
  <si>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</si>
  <si>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</si>
  <si>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</si>
  <si>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</si>
  <si>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</si>
  <si>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</si>
  <si>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</si>
  <si>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</si>
  <si>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</si>
  <si>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</si>
  <si>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</si>
  <si>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</si>
  <si>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</si>
  <si>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</si>
  <si>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</si>
  <si>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</si>
  <si>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</si>
  <si>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</si>
  <si>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</si>
  <si>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</si>
  <si>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</si>
  <si>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</si>
  <si>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</si>
  <si>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</si>
  <si>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</si>
  <si>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</si>
  <si>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</si>
  <si>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</si>
  <si>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</si>
  <si>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</si>
  <si>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</si>
  <si>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</si>
  <si>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</si>
  <si>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</si>
  <si>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</si>
  <si>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</si>
  <si>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</si>
  <si>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</si>
  <si>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</si>
  <si>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</si>
  <si>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</si>
  <si>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</si>
  <si>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</si>
  <si>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</si>
  <si>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</si>
  <si>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</si>
  <si>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</si>
  <si>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</si>
  <si>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</si>
  <si>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</si>
  <si>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</si>
  <si>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</si>
  <si>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</si>
  <si>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</si>
  <si>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</si>
  <si>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</si>
  <si>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</si>
  <si>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</si>
  <si>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</si>
  <si>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</si>
  <si>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</si>
  <si>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</si>
  <si>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</si>
  <si>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</si>
  <si>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</si>
  <si>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</si>
  <si>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</si>
  <si>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</si>
  <si>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</si>
  <si>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</si>
  <si>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</si>
  <si>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</si>
  <si>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</si>
  <si>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</si>
  <si>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</si>
  <si>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</si>
  <si>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</si>
  <si>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</si>
  <si>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</si>
  <si>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</si>
  <si>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</si>
  <si>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</si>
  <si>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</si>
  <si>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</si>
  <si>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</si>
  <si>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</si>
  <si>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</si>
  <si>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</si>
  <si>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</si>
  <si>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</si>
  <si>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</si>
  <si>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</si>
  <si>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</si>
  <si>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</si>
  <si>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</si>
  <si>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</si>
  <si>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</si>
  <si>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</si>
  <si>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</si>
  <si>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</si>
  <si>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</si>
  <si>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</si>
  <si>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</si>
  <si>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</si>
  <si>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</si>
  <si>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</si>
  <si>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</si>
  <si>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</si>
  <si>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</si>
  <si>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</si>
  <si>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</si>
  <si>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</si>
  <si>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</si>
  <si>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</si>
  <si>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</si>
  <si>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</si>
  <si>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</si>
  <si>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</si>
  <si>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</si>
  <si>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</si>
  <si>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</si>
  <si>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</si>
  <si>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</si>
  <si>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</si>
  <si>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</si>
  <si>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</si>
  <si>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</si>
  <si>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</si>
  <si>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</si>
  <si>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</si>
  <si>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</si>
  <si>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</si>
  <si>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</si>
  <si>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</si>
  <si>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</si>
  <si>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</si>
  <si>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</si>
  <si>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</si>
  <si>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</si>
  <si>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</si>
  <si>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</si>
  <si>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</si>
  <si>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</si>
  <si>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</si>
  <si>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</si>
  <si>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</si>
  <si>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</si>
  <si>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</si>
  <si>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</si>
  <si>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</si>
  <si>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</si>
  <si>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</si>
  <si>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</si>
  <si>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</si>
  <si>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</si>
  <si>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</si>
  <si>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</si>
  <si>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</si>
  <si>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</si>
  <si>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</si>
  <si>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</si>
  <si>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</si>
  <si>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</si>
  <si>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</si>
  <si>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</si>
  <si>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</si>
  <si>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</si>
  <si>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</si>
  <si>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</si>
  <si>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</si>
  <si>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</si>
  <si>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</si>
  <si>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</si>
  <si>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</si>
  <si>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</si>
  <si>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</si>
  <si>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</si>
  <si>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</si>
  <si>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</si>
  <si>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</si>
  <si>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</si>
  <si>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</si>
  <si>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</si>
  <si>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</si>
  <si>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</si>
  <si>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</si>
  <si>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</si>
  <si>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</si>
  <si>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</si>
  <si>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</si>
  <si>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</si>
  <si>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</si>
  <si>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</si>
  <si>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</si>
  <si>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</si>
  <si>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</si>
  <si>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</si>
  <si>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</si>
  <si>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</si>
  <si>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</si>
  <si>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</si>
  <si>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</si>
  <si>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</si>
  <si>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</si>
  <si>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</si>
  <si>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</si>
  <si>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</si>
  <si>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</si>
  <si>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</si>
  <si>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</si>
  <si>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</si>
  <si>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</si>
  <si>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</si>
  <si>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</si>
  <si>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</si>
  <si>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</si>
  <si>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</si>
  <si>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</si>
  <si>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</si>
  <si>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</si>
  <si>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</si>
  <si>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</si>
  <si>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</si>
  <si>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</si>
  <si>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</si>
  <si>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</si>
  <si>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</si>
  <si>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</si>
  <si>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</si>
  <si>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</si>
  <si>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</si>
  <si>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</si>
  <si>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</si>
  <si>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</si>
  <si>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</si>
  <si>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</si>
  <si>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</si>
  <si>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</si>
  <si>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</si>
  <si>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Наименование параметра</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</si>
  <si>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</si>
  <si>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</si>
  <si>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</si>
  <si>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</si>
  <si>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</si>
  <si>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</si>
  <si>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</si>
  <si>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</si>
  <si>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</si>
  <si>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</si>
  <si>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</si>
  <si>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</si>
  <si>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</si>
  <si>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</si>
  <si>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</si>
  <si>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</si>
  <si>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</si>
  <si>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</si>
  <si>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</si>
  <si>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</si>
  <si>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</si>
  <si>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</si>
  <si>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</si>
  <si>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</si>
  <si>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</si>
  <si>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</si>
  <si>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</si>
  <si>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</si>
  <si>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</si>
  <si>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</si>
  <si>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</si>
  <si>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</si>
  <si>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</si>
  <si>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</si>
  <si>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</si>
  <si>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</si>
  <si>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</si>
  <si>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</si>
  <si>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</si>
  <si>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</si>
  <si>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</si>
  <si>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</si>
  <si>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</si>
  <si>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</si>
  <si>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</si>
  <si>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</si>
  <si>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</si>
  <si>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</si>
  <si>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</si>
  <si>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</si>
  <si>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</si>
  <si>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</si>
  <si>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</si>
  <si>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</si>
  <si>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</si>
  <si>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</si>
  <si>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</si>
  <si>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</si>
  <si>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</si>
  <si>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</si>
  <si>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</si>
  <si>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</si>
  <si>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</si>
  <si>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</si>
  <si>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</si>
  <si>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</si>
  <si>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</si>
  <si>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</si>
  <si>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</si>
  <si>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</si>
  <si>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</si>
  <si>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</si>
  <si>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</si>
  <si>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</si>
  <si>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</si>
  <si>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</si>
  <si>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</si>
  <si>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</si>
  <si>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Тип теплоснабжающей организации</t>
  </si>
  <si>
    <t>type_org_list</t>
  </si>
  <si>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</si>
  <si>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</si>
  <si>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</si>
  <si>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</si>
  <si>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В соответствии с пунктом 33.12 Постановления Правительства РФ от 5 июля 2013 г. № 570 "О стандартах раскрытия информации теплоснабжающими организациями, теплосетевыми организациями и органами регулирования" теплоснабжающей организацией и теплосетевой организацией в ценовых зонах теплоснабжения информация категории "о наличии (об отсутствии) технической возможности подключения (технологического присоединения) к системе теплоснабжения, а также о регистрации и ходе реализации заявок на подключение (технологическое присоединение) к системе теплоснабжения" раскрытию не подлежит</t>
  </si>
  <si>
    <t>Информация о выводе объектов теплоснабжения из эксплуатации и основаниях ограничения, прекращения подачи тепловой энергии потребителям</t>
  </si>
  <si>
    <t>Форма 4.11</t>
  </si>
  <si>
    <t>Сведения о выводе источников тепловой энергии из эксплуатации</t>
  </si>
  <si>
    <t>Наименование выведенного источника тепловой энергии</t>
  </si>
  <si>
    <t>Дата вывода</t>
  </si>
  <si>
    <t>Сведения о выводе тепловых сетей из эксплуатации</t>
  </si>
  <si>
    <t>Наименование тепловой сети</t>
  </si>
  <si>
    <t>Сведения об основаниях ограничения подачи тепловой энергии тепловой энергии</t>
  </si>
  <si>
    <t>Описание ограничения подачи тепловой энергии потребителям</t>
  </si>
  <si>
    <t>Дата начала ограничения</t>
  </si>
  <si>
    <t>Дата завершения ограничения</t>
  </si>
  <si>
    <t>Сведения об основаниях прекращения подачи тепловой энергии потребителям</t>
  </si>
  <si>
    <t>Описание прекращения режима потребления</t>
  </si>
  <si>
    <t>Дата прекращения</t>
  </si>
  <si>
    <t>Добавить источник тепловой энергии</t>
  </si>
  <si>
    <t>Добавить тепловую сеть</t>
  </si>
  <si>
    <t>Добавить ограничение подачи ТЭ</t>
  </si>
  <si>
    <t>Добавить прекращение подачи ТЭ</t>
  </si>
  <si>
    <t>В случае вывода из эксплуатации нескольких источников тепловой энергии информация по каждому из них указывается в отдельно.</t>
  </si>
  <si>
    <t>Дата вывода указывается в виде «ДД.ММ.ГГГГ».</t>
  </si>
  <si>
    <t>В случае вывода из эксплуатации нескольких тепловых сетей информация по каждой из них указывается в отдельно.</t>
  </si>
  <si>
    <t>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</si>
  <si>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Дата начала ограничения указывается в виде «ДД.ММ.ГГГГ».</t>
  </si>
  <si>
    <t>Дата завершения ограничения указывается в виде «ДД.ММ.ГГГГ».</t>
  </si>
  <si>
    <t>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</si>
  <si>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</si>
  <si>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 указывается в виде «ДД.ММ.ГГГГ».</t>
  </si>
  <si>
    <t>Не осуществлялось</t>
  </si>
  <si>
    <t>1.0</t>
  </si>
  <si>
    <t>2.0</t>
  </si>
  <si>
    <t>3.0</t>
  </si>
  <si>
    <t>4.0</t>
  </si>
  <si>
    <t>Проверка доступных обновлений...</t>
  </si>
  <si>
    <t>05.07.2023</t>
  </si>
  <si>
    <t>https://portal.eias.ru/Portal/DownloadPage.aspx?type=12&amp;guid=????????-????-????-????-????????????</t>
  </si>
  <si>
    <t>https://eias.fstrf.ru/disclo/get_file?p_guid=????????-????-????-????-????????????</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</si>
  <si>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</si>
  <si>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</si>
  <si>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</si>
  <si>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</si>
  <si>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</si>
  <si>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</si>
  <si>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</si>
  <si>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</si>
  <si>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</si>
  <si>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</si>
  <si>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Доступно обновление до версии 1.0.2</t>
  </si>
  <si>
    <t>Описание изменений: Версия 1.0.1
1. Исправление ошибки с удалением видов деятельности
Версия 1.0.2
1. Расширен список лет для заполнения.</t>
  </si>
  <si>
    <t>Размер файла обновления: 343552 байт</t>
  </si>
  <si>
    <t>Подготовка к обновлению...</t>
  </si>
  <si>
    <t>Сохранение файла резервной копии: C:\Temp\шаблоны\FAS.JKH.OPEN.INFO.LIMIT.WARM(v1.0.2).BKP..xlsb</t>
  </si>
  <si>
    <t>Резервная копия создана: C:\Temp\шаблоны\FAS.JKH.OPEN.INFO.LIMIT.WARM(v1.0.2).BKP..xlsb</t>
  </si>
  <si>
    <t>Создание книги для установки обновлений...</t>
  </si>
  <si>
    <t>Файл обновления загружен: C:\Temp\шаблоны\UPDATE.FAS.JKH.OPEN.INFO.LIMIT.WARM.TO.1.0.2.33.xls</t>
  </si>
  <si>
    <t>Обновление завершилось удачно! Шаблон FAS.JKH.OPEN.INFO.LIMIT.WARM(v1.0.1).xlsb сохранен под именем 'FAS.JKH.OPEN.INFO.LIMIT.WARM(v1.0.2).xlsb'</t>
  </si>
  <si>
    <t>Нет доступных обновлений для отчёта с кодом FAS.JKH.OPEN.INFO.LIMIT.WARM!</t>
  </si>
  <si>
    <t>REGION_ID</t>
  </si>
  <si>
    <t>REGION_NAME</t>
  </si>
  <si>
    <t>RST_ORG_ID</t>
  </si>
  <si>
    <t>ORG_NAME</t>
  </si>
  <si>
    <t>INN_NAME</t>
  </si>
  <si>
    <t>KPP_NAME</t>
  </si>
  <si>
    <t>ORG_START_DATE</t>
  </si>
  <si>
    <t>ORG_END_DATE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</si>
  <si>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</si>
  <si>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</si>
  <si>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</si>
  <si>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</si>
  <si>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</si>
  <si>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</si>
  <si>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</si>
  <si>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</si>
  <si>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</si>
  <si>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</si>
  <si>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</si>
  <si>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</si>
  <si>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</si>
  <si>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</si>
  <si>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</si>
  <si>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</si>
  <si>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</si>
  <si>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</si>
  <si>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</si>
  <si>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</si>
  <si>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</si>
  <si>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</si>
  <si>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</si>
  <si>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</si>
  <si>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</si>
  <si>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</si>
  <si>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</si>
  <si>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</si>
  <si>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</si>
  <si>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</si>
  <si>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</si>
  <si>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</si>
  <si>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</si>
  <si>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</si>
  <si>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</si>
  <si>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</si>
  <si>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</si>
  <si>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</si>
  <si>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</si>
  <si>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</si>
  <si>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</si>
  <si>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</si>
  <si>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</si>
  <si>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</si>
  <si>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</si>
  <si>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</si>
  <si>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</si>
  <si>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</si>
  <si>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</si>
  <si>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</si>
  <si>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</si>
  <si>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</si>
  <si>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</si>
  <si>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</si>
  <si>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</si>
  <si>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</si>
  <si>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</si>
  <si>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</si>
  <si>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</si>
  <si>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</si>
  <si>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</si>
  <si>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</si>
  <si>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</si>
  <si>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</si>
  <si>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</si>
  <si>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</si>
  <si>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</si>
  <si>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</si>
  <si>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</si>
  <si>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</si>
  <si>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</si>
  <si>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</si>
  <si>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</si>
  <si>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</si>
  <si>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</si>
  <si>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</si>
  <si>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</si>
  <si>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</si>
  <si>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</si>
  <si>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</si>
  <si>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</si>
  <si>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</si>
  <si>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</si>
  <si>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</si>
  <si>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</si>
  <si>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</si>
  <si>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</si>
  <si>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</si>
  <si>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</si>
  <si>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</si>
  <si>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</si>
  <si>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</si>
  <si>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</si>
  <si>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</si>
  <si>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</si>
  <si>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</si>
  <si>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</si>
  <si>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</si>
  <si>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</si>
  <si>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</si>
  <si>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</si>
  <si>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</si>
  <si>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</si>
  <si>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</si>
  <si>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</si>
  <si>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</si>
  <si>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</si>
  <si>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</si>
  <si>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</si>
  <si>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</si>
  <si>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</si>
  <si>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</si>
  <si>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</si>
  <si>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</si>
  <si>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</si>
  <si>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</si>
  <si>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</si>
  <si>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</si>
  <si>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</si>
  <si>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</si>
  <si>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</si>
  <si>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</si>
  <si>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</si>
  <si>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</si>
  <si>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</si>
  <si>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</si>
  <si>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</si>
  <si>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</si>
  <si>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</si>
  <si>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</si>
  <si>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</si>
  <si>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</si>
  <si>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</si>
  <si>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</si>
  <si>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</si>
  <si>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</si>
  <si>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</si>
  <si>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</si>
  <si>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</si>
  <si>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</si>
  <si>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</si>
  <si>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</si>
  <si>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</si>
  <si>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</si>
  <si>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</si>
  <si>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</si>
  <si>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</si>
  <si>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</si>
  <si>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</si>
  <si>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</si>
  <si>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</si>
  <si>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</si>
  <si>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</si>
  <si>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</si>
  <si>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</si>
  <si>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</si>
  <si>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</si>
  <si>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</si>
  <si>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</si>
  <si>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</si>
  <si>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</si>
  <si>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</si>
  <si>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</si>
  <si>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</si>
  <si>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</si>
  <si>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</si>
  <si>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</si>
  <si>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</si>
  <si>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</si>
  <si>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</si>
  <si>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</si>
  <si>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</si>
  <si>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</si>
  <si>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</si>
  <si>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</si>
  <si>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</si>
  <si>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</si>
  <si>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</si>
  <si>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</si>
  <si>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</si>
  <si>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</si>
  <si>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</si>
  <si>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</si>
  <si>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</si>
  <si>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</si>
  <si>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</si>
  <si>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</si>
  <si>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</si>
  <si>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</si>
  <si>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</si>
  <si>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</si>
  <si>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</si>
  <si>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</si>
  <si>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</si>
  <si>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</si>
  <si>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</si>
  <si>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</si>
  <si>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</si>
  <si>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</si>
  <si>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</si>
  <si>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22-03-2000 00:00:00</t>
  </si>
  <si>
    <t>26361234</t>
  </si>
  <si>
    <t>Муниципальное унитарное предприятие "Тепловодоканал"</t>
  </si>
  <si>
    <t>8605013419</t>
  </si>
  <si>
    <t>860501001</t>
  </si>
  <si>
    <t>31297000</t>
  </si>
  <si>
    <t>Муниципальное унитарное предприятие "Теплосети Саранпауль"</t>
  </si>
  <si>
    <t>8613003799</t>
  </si>
  <si>
    <t>02-04-2019 00:00:00</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</si>
  <si>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</si>
  <si>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</si>
  <si>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</si>
  <si>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</si>
  <si>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</si>
  <si>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</si>
  <si>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</si>
  <si>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</si>
  <si>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</si>
  <si>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</si>
  <si>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</si>
  <si>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</si>
  <si>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</si>
  <si>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</si>
  <si>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</si>
  <si>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</si>
  <si>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</si>
  <si>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</si>
  <si>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</si>
  <si>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</si>
  <si>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</si>
  <si>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</si>
  <si>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t>
  </si>
  <si>
    <t>8613004175</t>
  </si>
  <si>
    <t>31289574</t>
  </si>
  <si>
    <t>Муниципальное унитарное предприятие «Теплосети Игрим»</t>
  </si>
  <si>
    <t>8613007909</t>
  </si>
  <si>
    <t>12-03-2019 00:00:00</t>
  </si>
  <si>
    <t>31356763</t>
  </si>
  <si>
    <t>Муниципальное унитарное предприятие «Управление теплоснабжения г.п. Талинка»</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</si>
  <si>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</si>
  <si>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</si>
  <si>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</si>
  <si>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</si>
  <si>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</si>
  <si>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</si>
  <si>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</si>
  <si>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</si>
  <si>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</si>
  <si>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</si>
  <si>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</si>
  <si>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</si>
  <si>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</si>
  <si>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</si>
  <si>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</si>
  <si>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</si>
  <si>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26452600</t>
  </si>
  <si>
    <t>Некоммерческая организация "Товарищество собственников жилья "Факел"</t>
  </si>
  <si>
    <t>8612010063</t>
  </si>
  <si>
    <t>26423487</t>
  </si>
  <si>
    <t>Нефтеюганское УМН Акционерное общество "Транснефть - Сибирь" АК "Транснефть"</t>
  </si>
  <si>
    <t>7201000726</t>
  </si>
  <si>
    <t>860402002</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</si>
  <si>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</si>
  <si>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</si>
  <si>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</si>
  <si>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</si>
  <si>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</si>
  <si>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</si>
  <si>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</si>
  <si>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</si>
  <si>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</si>
  <si>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</si>
  <si>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</si>
  <si>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</si>
  <si>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</si>
  <si>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</si>
  <si>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</si>
  <si>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</si>
  <si>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</si>
  <si>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</si>
  <si>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</si>
  <si>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</si>
  <si>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</si>
  <si>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</si>
  <si>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</si>
  <si>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</si>
  <si>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</si>
  <si>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</si>
  <si>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</si>
  <si>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</si>
  <si>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</si>
  <si>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</si>
  <si>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</si>
  <si>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</si>
  <si>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</si>
  <si>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</si>
  <si>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</si>
  <si>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</si>
  <si>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</si>
  <si>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</si>
  <si>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</si>
  <si>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</si>
  <si>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</si>
  <si>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</si>
  <si>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</si>
  <si>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</si>
  <si>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</si>
  <si>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</si>
  <si>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</si>
  <si>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</si>
  <si>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</si>
  <si>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</si>
  <si>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</si>
  <si>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</si>
  <si>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</si>
  <si>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</si>
  <si>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</si>
  <si>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</si>
  <si>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</si>
  <si>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</si>
  <si>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</si>
  <si>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</si>
  <si>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</si>
  <si>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</si>
  <si>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</si>
  <si>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</si>
  <si>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</si>
  <si>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</si>
  <si>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</si>
  <si>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</si>
  <si>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</si>
  <si>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</si>
  <si>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</si>
  <si>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</si>
  <si>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</si>
  <si>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</si>
  <si>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</si>
  <si>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</si>
  <si>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</si>
  <si>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</si>
  <si>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</si>
  <si>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</si>
  <si>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</si>
  <si>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</si>
  <si>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</si>
  <si>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</si>
  <si>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</si>
  <si>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</si>
  <si>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</si>
  <si>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</si>
  <si>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</si>
  <si>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</si>
  <si>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</si>
  <si>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</si>
  <si>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</si>
  <si>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</si>
  <si>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</si>
  <si>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</si>
  <si>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</si>
  <si>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</si>
  <si>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</si>
  <si>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</si>
  <si>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</si>
  <si>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</si>
  <si>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</si>
  <si>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</si>
  <si>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</si>
  <si>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</si>
  <si>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</si>
  <si>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</si>
  <si>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</si>
  <si>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</si>
  <si>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</si>
  <si>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</si>
  <si>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</si>
  <si>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</si>
  <si>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</si>
  <si>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</si>
  <si>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</si>
  <si>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</si>
  <si>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</si>
  <si>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</si>
  <si>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</si>
  <si>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</si>
  <si>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</si>
  <si>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</si>
  <si>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</si>
  <si>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</si>
  <si>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</si>
  <si>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</si>
  <si>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</si>
  <si>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</si>
  <si>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</si>
  <si>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</si>
  <si>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</si>
  <si>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</si>
  <si>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</si>
  <si>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</si>
  <si>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</si>
  <si>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</si>
  <si>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</si>
  <si>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</si>
  <si>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</si>
  <si>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</si>
  <si>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</si>
  <si>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</si>
  <si>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</si>
  <si>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</si>
  <si>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</si>
  <si>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</si>
  <si>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</si>
  <si>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</si>
  <si>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</si>
  <si>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</si>
  <si>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</si>
  <si>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</si>
  <si>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</si>
  <si>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</si>
  <si>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</si>
  <si>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</si>
  <si>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</si>
  <si>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</si>
  <si>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</si>
  <si>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</si>
  <si>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</si>
  <si>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</si>
  <si>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</si>
  <si>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</si>
  <si>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</si>
  <si>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</si>
  <si>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</si>
  <si>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</si>
  <si>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</si>
  <si>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</si>
  <si>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</si>
  <si>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</si>
  <si>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</si>
  <si>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</si>
  <si>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</si>
  <si>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</si>
  <si>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</si>
  <si>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</si>
  <si>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</si>
  <si>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</si>
  <si>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</si>
  <si>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</si>
  <si>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</si>
  <si>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</si>
  <si>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</si>
  <si>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</si>
  <si>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</si>
  <si>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</si>
  <si>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</si>
  <si>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</si>
  <si>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</si>
  <si>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</si>
  <si>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</si>
  <si>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</si>
  <si>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</si>
  <si>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</si>
  <si>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</si>
  <si>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</si>
  <si>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</si>
  <si>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</si>
  <si>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</si>
  <si>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</si>
  <si>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</si>
  <si>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</si>
  <si>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</si>
  <si>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</si>
  <si>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</si>
  <si>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</si>
  <si>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</si>
  <si>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</si>
  <si>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</si>
  <si>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</si>
  <si>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</si>
  <si>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</si>
  <si>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</si>
  <si>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</si>
  <si>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</si>
  <si>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</si>
  <si>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</si>
  <si>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</si>
  <si>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</si>
  <si>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</si>
  <si>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</si>
  <si>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</si>
  <si>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</si>
  <si>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</si>
  <si>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</si>
  <si>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</si>
  <si>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</si>
  <si>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</si>
  <si>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</si>
  <si>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</si>
  <si>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</si>
  <si>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</si>
  <si>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</si>
  <si>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</si>
  <si>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</si>
  <si>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</si>
  <si>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</si>
  <si>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</si>
  <si>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</si>
  <si>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</si>
  <si>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</si>
  <si>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</si>
  <si>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</si>
  <si>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</si>
  <si>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</si>
  <si>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</si>
  <si>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</si>
  <si>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</si>
  <si>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</si>
  <si>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</si>
  <si>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</si>
  <si>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</si>
  <si>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</si>
  <si>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</si>
  <si>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</si>
  <si>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</si>
  <si>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</si>
  <si>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</si>
  <si>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</si>
  <si>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</si>
  <si>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</si>
  <si>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</si>
  <si>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</si>
  <si>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</si>
  <si>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</si>
  <si>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</si>
  <si>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</si>
  <si>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</si>
  <si>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</si>
  <si>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</si>
  <si>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</si>
  <si>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</si>
  <si>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</si>
  <si>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</si>
  <si>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</si>
  <si>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</si>
  <si>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</si>
  <si>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</si>
  <si>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</si>
  <si>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</si>
  <si>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</si>
  <si>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</si>
  <si>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</si>
  <si>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</si>
  <si>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</si>
  <si>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</si>
  <si>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</si>
  <si>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</si>
  <si>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</si>
  <si>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</si>
  <si>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</si>
  <si>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</si>
  <si>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</si>
  <si>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</si>
  <si>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</si>
  <si>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</si>
  <si>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</si>
  <si>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</si>
  <si>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</si>
  <si>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"Фортум"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</si>
  <si>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</si>
  <si>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</si>
  <si>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</si>
  <si>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</si>
  <si>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</si>
  <si>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</si>
  <si>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</si>
  <si>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</si>
  <si>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</si>
  <si>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</si>
  <si>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</si>
  <si>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</si>
  <si>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</si>
  <si>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</si>
  <si>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</si>
  <si>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</si>
  <si>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</si>
  <si>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</si>
  <si>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</si>
  <si>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</si>
  <si>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</si>
  <si>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</si>
  <si>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</si>
  <si>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</si>
  <si>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</si>
  <si>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</si>
  <si>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</si>
  <si>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</si>
  <si>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</si>
  <si>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</si>
  <si>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</si>
  <si>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</si>
  <si>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</si>
  <si>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</si>
  <si>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</si>
  <si>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</si>
  <si>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</si>
  <si>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</si>
  <si>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</si>
  <si>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</si>
  <si>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</si>
  <si>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</si>
  <si>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</si>
  <si>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</si>
  <si>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</si>
  <si>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</si>
  <si>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</si>
  <si>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</si>
  <si>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</si>
  <si>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</si>
  <si>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</si>
  <si>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</si>
  <si>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</si>
  <si>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</si>
  <si>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</si>
  <si>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</si>
  <si>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</si>
  <si>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</si>
  <si>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</si>
  <si>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</si>
  <si>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</si>
  <si>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</si>
  <si>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</si>
  <si>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</si>
  <si>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</si>
  <si>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</si>
  <si>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</si>
  <si>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</si>
  <si>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</si>
  <si>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</si>
  <si>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</si>
  <si>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</si>
  <si>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</si>
  <si>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</si>
  <si>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t>
  </si>
  <si>
    <t>WARM</t>
  </si>
  <si>
    <t>Белоярский муниципальный район</t>
  </si>
  <si>
    <t>71811000</t>
  </si>
  <si>
    <t>Белоярский</t>
  </si>
  <si>
    <t>71811151</t>
  </si>
  <si>
    <t>Верхнеказымский</t>
  </si>
  <si>
    <t>71811406</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</si>
  <si>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</si>
  <si>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</si>
  <si>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</si>
  <si>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</si>
  <si>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</si>
  <si>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</si>
  <si>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</si>
  <si>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</si>
  <si>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</si>
  <si>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</si>
  <si>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</si>
  <si>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</si>
  <si>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</si>
  <si>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</si>
  <si>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</si>
  <si>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</si>
  <si>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</si>
  <si>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</si>
  <si>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</si>
  <si>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</si>
  <si>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</si>
  <si>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</si>
  <si>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</si>
  <si>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</si>
  <si>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</si>
  <si>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</si>
  <si>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</si>
  <si>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</si>
  <si>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</si>
  <si>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</si>
  <si>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</si>
  <si>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</si>
  <si>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</si>
  <si>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</si>
  <si>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</si>
  <si>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</si>
  <si>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</si>
  <si>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</si>
  <si>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</si>
  <si>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</si>
  <si>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</si>
  <si>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</si>
  <si>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</si>
  <si>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</si>
  <si>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</si>
  <si>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</si>
  <si>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</si>
  <si>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</si>
  <si>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</si>
  <si>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</si>
  <si>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</si>
  <si>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</si>
  <si>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</si>
  <si>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</si>
  <si>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</si>
  <si>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</si>
  <si>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</si>
  <si>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</si>
  <si>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</si>
  <si>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</si>
  <si>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</si>
  <si>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</si>
  <si>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</si>
  <si>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</si>
  <si>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</si>
  <si>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</si>
  <si>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</si>
  <si>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</si>
  <si>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</si>
  <si>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</si>
  <si>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</si>
  <si>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</si>
  <si>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</si>
  <si>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</si>
  <si>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</si>
  <si>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</si>
  <si>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</si>
  <si>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</si>
  <si>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</si>
  <si>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</si>
  <si>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</si>
  <si>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</si>
  <si>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</si>
  <si>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</si>
  <si>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</si>
  <si>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</si>
  <si>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</si>
  <si>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</si>
  <si>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</si>
  <si>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</si>
  <si>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</si>
  <si>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</si>
  <si>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</si>
  <si>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</si>
  <si>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</si>
  <si>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</si>
  <si>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</si>
  <si>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</si>
  <si>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</si>
  <si>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</si>
  <si>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</si>
  <si>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</si>
  <si>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</si>
  <si>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</si>
  <si>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</si>
  <si>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</si>
  <si>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</si>
  <si>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</si>
  <si>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</si>
  <si>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</si>
  <si>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</si>
  <si>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</si>
  <si>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</si>
  <si>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</si>
  <si>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Унъюган</t>
  </si>
  <si>
    <t>71821404</t>
  </si>
  <si>
    <t>Шеркалы</t>
  </si>
  <si>
    <t>71821436</t>
  </si>
  <si>
    <t>Покачи</t>
  </si>
  <si>
    <t>71884000</t>
  </si>
  <si>
    <t>Пыть-Ях</t>
  </si>
  <si>
    <t>71885000</t>
  </si>
  <si>
    <t>Радужный</t>
  </si>
  <si>
    <t>71877000</t>
  </si>
  <si>
    <t>Советский муниципальный район</t>
  </si>
  <si>
    <t>71824000</t>
  </si>
  <si>
    <t>Агириш</t>
  </si>
  <si>
    <t>71824152</t>
  </si>
  <si>
    <t>Алябьевский</t>
  </si>
  <si>
    <t>71824402</t>
  </si>
  <si>
    <t>Зеленоборск</t>
  </si>
  <si>
    <t>71824153</t>
  </si>
  <si>
    <t>Коммунистический</t>
  </si>
  <si>
    <t>71824155</t>
  </si>
  <si>
    <t>Малиновский</t>
  </si>
  <si>
    <t>71824158</t>
  </si>
  <si>
    <t>Пионерский</t>
  </si>
  <si>
    <t>71824157</t>
  </si>
  <si>
    <t>Советский</t>
  </si>
  <si>
    <t>71824104</t>
  </si>
  <si>
    <t>Таежный</t>
  </si>
  <si>
    <t>71824159</t>
  </si>
  <si>
    <t>Сургут</t>
  </si>
  <si>
    <t>71876000</t>
  </si>
  <si>
    <t>Сургутский муниципальный район</t>
  </si>
  <si>
    <t>71826000</t>
  </si>
  <si>
    <t>Барсово</t>
  </si>
  <si>
    <t>71826153</t>
  </si>
  <si>
    <t>Белый Яр</t>
  </si>
  <si>
    <t>71826155</t>
  </si>
  <si>
    <t>Локосово</t>
  </si>
  <si>
    <t>71826416</t>
  </si>
  <si>
    <t>Лямина</t>
  </si>
  <si>
    <t>71826420</t>
  </si>
  <si>
    <t>Лянтор</t>
  </si>
  <si>
    <t>71826105</t>
  </si>
  <si>
    <t>Нижнесортымский</t>
  </si>
  <si>
    <t>71826423</t>
  </si>
  <si>
    <t>Русскинская</t>
  </si>
  <si>
    <t>71826430</t>
  </si>
  <si>
    <t>Солнечный</t>
  </si>
  <si>
    <t>71826407</t>
  </si>
  <si>
    <t>Сытомино</t>
  </si>
  <si>
    <t>71826436</t>
  </si>
  <si>
    <t>Тундрино</t>
  </si>
  <si>
    <t>71826444</t>
  </si>
  <si>
    <t>Угут</t>
  </si>
  <si>
    <t>71826448</t>
  </si>
  <si>
    <t>Ульт-Ягун</t>
  </si>
  <si>
    <t>71826450</t>
  </si>
  <si>
    <t>Федоровский</t>
  </si>
  <si>
    <t>71826165</t>
  </si>
  <si>
    <t>Урай</t>
  </si>
  <si>
    <t>71878000</t>
  </si>
  <si>
    <t>Ханты-Мансийск</t>
  </si>
  <si>
    <t>71871000</t>
  </si>
  <si>
    <t>Ханты-Мансийский муниципальный район</t>
  </si>
  <si>
    <t>71829000</t>
  </si>
  <si>
    <t>Выкатной</t>
  </si>
  <si>
    <t>71829435</t>
  </si>
  <si>
    <t>Горноправдинск</t>
  </si>
  <si>
    <t>71829406</t>
  </si>
  <si>
    <t>Красноленинский</t>
  </si>
  <si>
    <t>71829443</t>
  </si>
  <si>
    <t>Кышик</t>
  </si>
  <si>
    <t>71829417</t>
  </si>
  <si>
    <t>Луговской</t>
  </si>
  <si>
    <t>71829416</t>
  </si>
  <si>
    <t>Нялинское</t>
  </si>
  <si>
    <t>71829424</t>
  </si>
  <si>
    <t>Селиярово</t>
  </si>
  <si>
    <t>71829428</t>
  </si>
  <si>
    <t>Сибирский</t>
  </si>
  <si>
    <t>71829432</t>
  </si>
  <si>
    <t>Согом</t>
  </si>
  <si>
    <t>71829434</t>
  </si>
  <si>
    <t>Цингалы</t>
  </si>
  <si>
    <t>71829448</t>
  </si>
  <si>
    <t>Шапша</t>
  </si>
  <si>
    <t>71829412</t>
  </si>
  <si>
    <t>поселок Кедровый</t>
  </si>
  <si>
    <t>71829407</t>
  </si>
  <si>
    <t>Югорск</t>
  </si>
  <si>
    <t>71887000</t>
  </si>
  <si>
    <t>МО_ОКТМО</t>
  </si>
  <si>
    <t>628162 г. Белоярский 3 мкр. д.27 а</t>
  </si>
  <si>
    <t>Кожевников Иван Анатольевич</t>
  </si>
  <si>
    <t>Хрушкова Анастасия Викторовна</t>
  </si>
  <si>
    <t>Инженер ПТО</t>
  </si>
  <si>
    <t>(34670)   37-8-86</t>
  </si>
  <si>
    <t>khrushkovaav@rsobks.ru</t>
  </si>
  <si>
    <t>05.07.2023 18:56:57</t>
  </si>
  <si>
    <t>О</t>
  </si>
  <si>
    <t>Белоярский муниципальный район, Белоярский (71811151);</t>
  </si>
  <si>
    <t>Белоярский муниципальный район, Верхнеказымский (71811406);</t>
  </si>
  <si>
    <t>Белоярский муниципальный район, Казым (71811410);</t>
  </si>
  <si>
    <t>Белоярский муниципальный район, Полноват (71811415);</t>
  </si>
  <si>
    <t>Производство тепловой энергии. Некомбинированная выработка; Передача. Тепловая энергия; Сбыт. Тепловая энергия</t>
  </si>
  <si>
    <t>4190064;4190068;4190070</t>
  </si>
  <si>
    <t>Теплоснабжение с. Полноват</t>
  </si>
  <si>
    <t>Теплоснабжениед. Ванзеват</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</si>
  <si>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Белоярский муниципальный район, Белоярский (71811151);_x000D_
_x000D_
Централизованная система теплоснабжения:_x000D_
  - наименование отсутствует</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</si>
  <si>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Белоярский муниципальный район, Верхнеказымский (71811406);_x000D_
_x000D_
Централизованная система теплоснабжения:_x000D_
  - наименование отсутствует</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</si>
  <si>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Белоярский муниципальный район, Казым (71811410);_x000D_
_x000D_
Централизованная система теплоснабжения:_x000D_
  - наименование отсутствует</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</si>
  <si>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Белоярский муниципальный район, Полноват (71811415);_x000D_
_x000D_
Централизованная система теплоснабжения:_x000D_
  - Теплоснабжение с. Полноват</t>
  </si>
  <si>
    <t>Вид деятельности:_x000D_
  - Производство тепловой энергии. Некомбинированная выработка; Передача. Тепловая энергия; Сбыт. Тепловая энергия_x000D_
_x000D_
Территория оказания услуг:_x000D_
  - Белоярский муниципальный район, Полноват (71811415);_x000D_
_x000D_
Централизованная система теплоснабжения:_x000D_
  - Теплоснабжениед. Ванзеват</t>
  </si>
  <si>
    <t>наименование отсутствует</t>
  </si>
  <si>
    <t>Белоярский (71811151)</t>
  </si>
  <si>
    <t>Верхнеказымский (71811406)</t>
  </si>
  <si>
    <t>Казым (71811410)</t>
  </si>
  <si>
    <t>Полноват (71811415)</t>
  </si>
  <si>
    <t>4.2</t>
  </si>
  <si>
    <t>4.3</t>
  </si>
  <si>
    <t>Осуществлялось</t>
  </si>
  <si>
    <t>Снос дома по адресу: г. Белоярский, кв. Молодежный, д. 2</t>
  </si>
  <si>
    <t>10.04.2023</t>
  </si>
  <si>
    <t>Снос дома по адресу: г. Белоярский, кв. Молодежный, д. 7</t>
  </si>
  <si>
    <t>Снос дома по адресу: г. Белоярский, кв. Молодежный, д. 9</t>
  </si>
  <si>
    <t>https://portal.eias.ru/Portal/DownloadPage.aspx?type=12&amp;guid=ff17655d-dd03-4c0f-927b-b2c2fb2771c6</t>
  </si>
  <si>
    <t>https://portal.eias.ru/Portal/DownloadPage.aspx?type=12&amp;guid=7c7baadb-1b07-4098-8735-a92eb85fe0b6</t>
  </si>
  <si>
    <t>https://portal.eias.ru/Portal/DownloadPage.aspx?type=12&amp;guid=4c632d4f-8af2-4591-8215-d7f6e86f10fa</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</si>
</sst>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 numFmtId="170" formatCode="_(&quot;₽&quot;* #,##0_);_(&quot;₽&quot;* \(#,##0\);_(&quot;₽&quot;* &quot;-&quot;_);_(@_)"/>
    <numFmt numFmtId="171" formatCode="_(&quot;₽&quot;* #,##0.00_);_(&quot;₽&quot;* \(#,##0.00\);_(&quot;₽&quot;* &quot;-&quot;??_);_(@_)"/>
  </numFmts>
  <fonts count="84">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rgb="FF333333"/>
      <name val="Arial"/>
      <family val="2"/>
      <charset val="204"/>
    </font>
    <font>
      <u/>
      <sz val="9"/>
      <color theme="11"/>
      <name val="Tahoma"/>
      <family val="2"/>
      <charset val="204"/>
    </font>
  </fonts>
  <fills count="46">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s>
  <cellStyleXfs count="24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167" fontId="5" fillId="5" borderId="0">
      <protection locked="0"/>
    </xf>
    <xf numFmtId="168" fontId="5" fillId="5" borderId="0">
      <protection locked="0"/>
    </xf>
    <xf numFmtId="169" fontId="5" fillId="5" borderId="0">
      <protection locked="0"/>
    </xf>
    <xf numFmtId="49" fontId="5" fillId="0" borderId="0" applyBorder="0">
      <alignment vertical="top"/>
    </xf>
    <xf numFmtId="49" fontId="35" fillId="0" borderId="0" applyBorder="0">
      <alignment vertical="top"/>
    </xf>
    <xf numFmtId="49" fontId="83"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xf numFmtId="0" fontId="64" fillId="0" borderId="0" applyNumberFormat="0" applyFill="0" applyBorder="0" applyAlignment="0" applyProtection="0"/>
    <xf numFmtId="0" fontId="64" fillId="0" borderId="46" applyNumberFormat="0" applyFill="0" applyAlignment="0" applyProtection="0"/>
    <xf numFmtId="0" fontId="63" fillId="0" borderId="45" applyNumberFormat="0" applyFill="0" applyAlignment="0" applyProtection="0"/>
    <xf numFmtId="0" fontId="62" fillId="0" borderId="44"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3"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171"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3"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171"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49" fontId="83"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171" fontId="32" fillId="0" borderId="0" applyFont="0" applyFill="0" applyBorder="0" applyAlignment="0" applyProtection="0"/>
    <xf numFmtId="170" fontId="32" fillId="0" borderId="0" applyFont="0" applyFill="0" applyBorder="0" applyAlignment="0" applyProtection="0"/>
    <xf numFmtId="9" fontId="32" fillId="0" borderId="0" applyFont="0" applyFill="0" applyBorder="0" applyAlignment="0" applyProtection="0"/>
  </cellStyleXfs>
  <cellXfs count="608">
    <xf numFmtId="49" fontId="0" fillId="0" borderId="0" xfId="0">
      <alignment vertical="top"/>
    </xf>
    <xf numFmtId="49" fontId="5" fillId="7" borderId="4" xfId="0" applyFont="1" applyFill="1" applyBorder="1" applyAlignment="1" applyProtection="1">
      <alignment horizontal="center" vertical="top"/>
    </xf>
    <xf numFmtId="49" fontId="5" fillId="0" borderId="0" xfId="48" applyFont="1" applyAlignment="1" applyProtection="1">
      <alignment vertical="center" wrapText="1"/>
    </xf>
    <xf numFmtId="49" fontId="10" fillId="0" borderId="0" xfId="48" applyFont="1" applyAlignment="1" applyProtection="1">
      <alignment vertical="center"/>
    </xf>
    <xf numFmtId="0" fontId="10" fillId="0" borderId="0" xfId="47" applyFont="1" applyAlignment="1" applyProtection="1">
      <alignment horizontal="center" vertical="center" wrapText="1"/>
    </xf>
    <xf numFmtId="0" fontId="5" fillId="0" borderId="0" xfId="47" applyFont="1" applyAlignment="1" applyProtection="1">
      <alignment vertical="center" wrapText="1"/>
    </xf>
    <xf numFmtId="0" fontId="5" fillId="0" borderId="0" xfId="47" applyFont="1" applyAlignment="1" applyProtection="1">
      <alignment horizontal="left" vertical="center" wrapText="1"/>
    </xf>
    <xf numFmtId="0" fontId="5" fillId="0" borderId="0" xfId="47" applyFont="1" applyProtection="1"/>
    <xf numFmtId="49" fontId="5" fillId="0" borderId="0" xfId="42" applyFont="1" applyProtection="1">
      <alignment vertical="top"/>
    </xf>
    <xf numFmtId="49" fontId="5" fillId="0" borderId="0" xfId="42" applyProtection="1">
      <alignment vertical="top"/>
    </xf>
    <xf numFmtId="0" fontId="10" fillId="0" borderId="0" xfId="50" applyNumberFormat="1" applyFont="1" applyFill="1" applyAlignment="1" applyProtection="1">
      <alignment vertical="center" wrapText="1"/>
    </xf>
    <xf numFmtId="0" fontId="10" fillId="0" borderId="0" xfId="50" applyFont="1" applyFill="1" applyAlignment="1" applyProtection="1">
      <alignment horizontal="left" vertical="center" wrapText="1"/>
    </xf>
    <xf numFmtId="0" fontId="10" fillId="0" borderId="0" xfId="50" applyFont="1" applyFill="1" applyAlignment="1" applyProtection="1">
      <alignment vertical="center" wrapText="1"/>
    </xf>
    <xf numFmtId="0" fontId="5" fillId="0" borderId="0" xfId="50" applyFont="1" applyAlignment="1" applyProtection="1">
      <alignment vertical="center" wrapText="1"/>
    </xf>
    <xf numFmtId="0" fontId="5" fillId="0" borderId="0" xfId="50" applyFont="1" applyFill="1" applyAlignment="1" applyProtection="1">
      <alignment vertical="center"/>
    </xf>
    <xf numFmtId="0" fontId="10" fillId="0" borderId="0" xfId="50" applyFont="1" applyFill="1" applyBorder="1" applyAlignment="1" applyProtection="1">
      <alignment vertical="center" wrapText="1"/>
    </xf>
    <xf numFmtId="49" fontId="10" fillId="0" borderId="0" xfId="50"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3" applyFont="1" applyFill="1" applyAlignment="1" applyProtection="1">
      <alignment vertical="center" wrapText="1"/>
    </xf>
    <xf numFmtId="0" fontId="21" fillId="0" borderId="0" xfId="45" applyProtection="1"/>
    <xf numFmtId="0" fontId="19" fillId="8" borderId="0" xfId="53" applyFont="1" applyFill="1" applyAlignment="1" applyProtection="1">
      <alignment horizontal="center" vertical="center" wrapText="1"/>
    </xf>
    <xf numFmtId="0" fontId="5" fillId="0" borderId="5" xfId="49" applyFont="1" applyFill="1" applyBorder="1" applyAlignment="1" applyProtection="1">
      <alignment vertical="center" wrapText="1"/>
    </xf>
    <xf numFmtId="0" fontId="0" fillId="0" borderId="5" xfId="49" applyFont="1" applyFill="1" applyBorder="1" applyAlignment="1" applyProtection="1">
      <alignment vertical="center" wrapText="1"/>
    </xf>
    <xf numFmtId="0" fontId="52" fillId="0" borderId="0" xfId="50" applyFont="1" applyAlignment="1" applyProtection="1">
      <alignment horizontal="center" vertical="center" wrapText="1"/>
    </xf>
    <xf numFmtId="0" fontId="0" fillId="0" borderId="0" xfId="49"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3"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1" applyNumberFormat="1" applyFont="1">
      <alignment vertical="top"/>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27" fillId="0" borderId="0" xfId="47" applyFont="1" applyAlignment="1" applyProtection="1">
      <alignment horizontal="center" vertical="center"/>
    </xf>
    <xf numFmtId="0" fontId="31" fillId="0" borderId="0" xfId="53"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0" applyNumberFormat="1" applyFont="1" applyFill="1" applyBorder="1" applyAlignment="1" applyProtection="1">
      <alignment horizontal="center" vertical="center" wrapText="1"/>
    </xf>
    <xf numFmtId="0" fontId="31" fillId="0" borderId="0" xfId="47" applyFont="1" applyAlignment="1" applyProtection="1">
      <alignment horizontal="center" vertical="center"/>
    </xf>
    <xf numFmtId="49" fontId="19" fillId="8" borderId="0" xfId="53" applyNumberFormat="1" applyFont="1" applyFill="1" applyAlignment="1" applyProtection="1">
      <alignment horizontal="center" vertical="center" wrapText="1"/>
    </xf>
    <xf numFmtId="0" fontId="5" fillId="0" borderId="27" xfId="47" applyFont="1" applyFill="1" applyBorder="1" applyAlignment="1" applyProtection="1">
      <alignment horizontal="center" vertical="center" wrapText="1"/>
    </xf>
    <xf numFmtId="0" fontId="5" fillId="7" borderId="27" xfId="50" applyFont="1" applyFill="1" applyBorder="1" applyAlignment="1" applyProtection="1">
      <alignment horizontal="center" vertical="center"/>
    </xf>
    <xf numFmtId="49" fontId="5" fillId="7" borderId="27" xfId="50" applyNumberFormat="1" applyFont="1" applyFill="1" applyBorder="1" applyAlignment="1" applyProtection="1">
      <alignment horizontal="center" vertical="center" wrapText="1"/>
    </xf>
    <xf numFmtId="49" fontId="5" fillId="0" borderId="27" xfId="50"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3" applyFont="1" applyFill="1" applyBorder="1" applyAlignment="1" applyProtection="1">
      <alignment horizontal="center" vertical="center" wrapText="1"/>
    </xf>
    <xf numFmtId="49" fontId="5" fillId="0" borderId="27" xfId="47" applyNumberFormat="1" applyFont="1" applyFill="1" applyBorder="1" applyAlignment="1" applyProtection="1">
      <alignment horizontal="left" vertical="center" wrapText="1"/>
    </xf>
    <xf numFmtId="49" fontId="5" fillId="9" borderId="27" xfId="47" applyNumberFormat="1" applyFont="1" applyFill="1" applyBorder="1" applyAlignment="1" applyProtection="1">
      <alignment horizontal="left" vertical="center" wrapText="1"/>
      <protection locked="0"/>
    </xf>
    <xf numFmtId="49" fontId="5" fillId="9" borderId="27" xfId="50" applyNumberFormat="1" applyFont="1" applyFill="1" applyBorder="1" applyAlignment="1" applyProtection="1">
      <alignment horizontal="center" vertical="center" wrapText="1"/>
      <protection locked="0"/>
    </xf>
    <xf numFmtId="0" fontId="5" fillId="0" borderId="0" xfId="47" applyFont="1"/>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1"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1" applyNumberFormat="1" applyFont="1" applyFill="1" applyAlignment="1" applyProtection="1">
      <alignment vertical="center" wrapText="1"/>
    </xf>
    <xf numFmtId="0" fontId="5" fillId="0" borderId="0" xfId="51"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3"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7" applyFont="1" applyFill="1" applyAlignment="1" applyProtection="1">
      <alignment horizontal="center" vertical="center"/>
    </xf>
    <xf numFmtId="0" fontId="5" fillId="0" borderId="0" xfId="47" applyFont="1" applyFill="1" applyProtection="1"/>
    <xf numFmtId="0" fontId="31" fillId="0" borderId="0" xfId="47" applyFont="1" applyFill="1" applyBorder="1" applyAlignment="1" applyProtection="1">
      <alignment horizontal="center" vertical="center"/>
    </xf>
    <xf numFmtId="0" fontId="5" fillId="0" borderId="0" xfId="47" applyFont="1" applyFill="1" applyBorder="1" applyProtection="1"/>
    <xf numFmtId="0" fontId="5" fillId="0" borderId="27" xfId="47" applyFont="1" applyFill="1" applyBorder="1" applyAlignment="1" applyProtection="1">
      <alignment horizontal="center" vertical="center"/>
    </xf>
    <xf numFmtId="0" fontId="31" fillId="0" borderId="0" xfId="47"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7" applyFont="1" applyFill="1" applyAlignment="1" applyProtection="1">
      <alignment horizontal="center" vertical="center"/>
    </xf>
    <xf numFmtId="0" fontId="27" fillId="0" borderId="0" xfId="47"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0" applyFont="1" applyFill="1" applyAlignment="1" applyProtection="1">
      <alignment vertical="center" wrapText="1"/>
    </xf>
    <xf numFmtId="0" fontId="5" fillId="0" borderId="0" xfId="50" applyFont="1" applyFill="1" applyAlignment="1" applyProtection="1">
      <alignment vertical="center" wrapText="1"/>
    </xf>
    <xf numFmtId="0" fontId="5" fillId="0" borderId="0" xfId="50" applyFont="1" applyFill="1" applyBorder="1" applyAlignment="1" applyProtection="1">
      <alignment vertical="center" wrapText="1"/>
    </xf>
    <xf numFmtId="0" fontId="5" fillId="0" borderId="0" xfId="50" applyFont="1" applyFill="1" applyBorder="1" applyAlignment="1" applyProtection="1">
      <alignment horizontal="right" vertical="center" wrapText="1" indent="1"/>
    </xf>
    <xf numFmtId="14" fontId="10" fillId="0" borderId="0" xfId="50" applyNumberFormat="1" applyFont="1" applyFill="1" applyBorder="1" applyAlignment="1" applyProtection="1">
      <alignment horizontal="center" vertical="center" wrapText="1"/>
    </xf>
    <xf numFmtId="0" fontId="10" fillId="0" borderId="0" xfId="50" applyNumberFormat="1" applyFont="1" applyFill="1" applyBorder="1" applyAlignment="1" applyProtection="1">
      <alignment horizontal="center" vertical="center" wrapText="1"/>
    </xf>
    <xf numFmtId="0" fontId="0" fillId="0" borderId="0" xfId="50" applyFont="1" applyFill="1" applyBorder="1" applyAlignment="1" applyProtection="1">
      <alignment horizontal="right" vertical="center" wrapText="1" indent="1"/>
    </xf>
    <xf numFmtId="0" fontId="22" fillId="0" borderId="0" xfId="50" applyFont="1" applyFill="1" applyAlignment="1" applyProtection="1">
      <alignment horizontal="center" vertical="center" wrapText="1"/>
    </xf>
    <xf numFmtId="0" fontId="5" fillId="0" borderId="0" xfId="50" applyNumberFormat="1" applyFont="1" applyFill="1" applyBorder="1" applyAlignment="1" applyProtection="1">
      <alignment horizontal="right" vertical="center" wrapText="1" indent="1"/>
    </xf>
    <xf numFmtId="0" fontId="0" fillId="0" borderId="0" xfId="50" applyNumberFormat="1" applyFont="1" applyFill="1" applyBorder="1" applyAlignment="1" applyProtection="1">
      <alignment horizontal="right" vertical="center" wrapText="1" indent="1"/>
    </xf>
    <xf numFmtId="49" fontId="5" fillId="0" borderId="0" xfId="50" applyNumberFormat="1" applyFont="1" applyFill="1" applyBorder="1" applyAlignment="1" applyProtection="1">
      <alignment horizontal="right" vertical="center" wrapText="1" indent="1"/>
    </xf>
    <xf numFmtId="0" fontId="10" fillId="0" borderId="0" xfId="50" applyFont="1" applyFill="1" applyAlignment="1" applyProtection="1">
      <alignment horizontal="center" vertical="center" wrapText="1"/>
    </xf>
    <xf numFmtId="0" fontId="52" fillId="0" borderId="0" xfId="50" applyFont="1" applyFill="1" applyAlignment="1" applyProtection="1">
      <alignment horizontal="center" vertical="center" wrapText="1"/>
    </xf>
    <xf numFmtId="0" fontId="5" fillId="0" borderId="0" xfId="50" applyFont="1" applyFill="1" applyAlignment="1" applyProtection="1">
      <alignment horizontal="center" vertical="center" wrapText="1"/>
    </xf>
    <xf numFmtId="0" fontId="5" fillId="0" borderId="0" xfId="50" applyFont="1" applyFill="1" applyAlignment="1" applyProtection="1">
      <alignment horizontal="right" vertical="center"/>
    </xf>
    <xf numFmtId="0" fontId="7" fillId="0" borderId="0" xfId="50" applyFont="1" applyFill="1" applyBorder="1" applyAlignment="1" applyProtection="1">
      <alignment vertical="center" wrapText="1"/>
    </xf>
    <xf numFmtId="0" fontId="24"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wrapText="1"/>
    </xf>
    <xf numFmtId="14" fontId="5" fillId="0" borderId="0" xfId="50" applyNumberFormat="1" applyFont="1" applyFill="1" applyBorder="1" applyAlignment="1" applyProtection="1">
      <alignment horizontal="center" vertical="center" wrapText="1"/>
    </xf>
    <xf numFmtId="0" fontId="5" fillId="0" borderId="0" xfId="50" applyNumberFormat="1" applyFont="1" applyFill="1" applyBorder="1" applyAlignment="1" applyProtection="1">
      <alignment horizontal="center" vertical="center" wrapText="1"/>
    </xf>
    <xf numFmtId="0" fontId="31" fillId="0" borderId="0" xfId="47"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0" applyFont="1" applyFill="1" applyBorder="1" applyAlignment="1" applyProtection="1">
      <alignment vertical="center" wrapText="1"/>
    </xf>
    <xf numFmtId="49" fontId="23" fillId="0" borderId="33" xfId="40" applyFont="1" applyFill="1" applyBorder="1" applyAlignment="1" applyProtection="1">
      <alignment vertical="center" wrapText="1"/>
    </xf>
    <xf numFmtId="49" fontId="23" fillId="0" borderId="33" xfId="40"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0"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0"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0" applyFont="1" applyFill="1" applyBorder="1" applyAlignment="1" applyProtection="1">
      <alignment wrapText="1"/>
    </xf>
    <xf numFmtId="49" fontId="20" fillId="0" borderId="11" xfId="40" applyFont="1" applyFill="1" applyBorder="1" applyAlignment="1" applyProtection="1">
      <alignment horizontal="left" vertical="center" wrapText="1"/>
    </xf>
    <xf numFmtId="49" fontId="20" fillId="0" borderId="0" xfId="40" applyFont="1" applyFill="1" applyBorder="1" applyAlignment="1" applyProtection="1">
      <alignment horizontal="left" vertical="center" wrapText="1"/>
    </xf>
    <xf numFmtId="49" fontId="14" fillId="0" borderId="11" xfId="40" applyFont="1" applyFill="1" applyBorder="1" applyAlignment="1" applyProtection="1">
      <alignment wrapText="1"/>
    </xf>
    <xf numFmtId="0" fontId="14" fillId="0" borderId="0" xfId="46" applyFont="1" applyFill="1" applyBorder="1" applyAlignment="1" applyProtection="1">
      <alignment horizontal="right" vertical="top" wrapText="1"/>
    </xf>
    <xf numFmtId="49" fontId="14" fillId="0" borderId="0" xfId="40"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0" applyFont="1" applyFill="1" applyBorder="1" applyAlignment="1" applyProtection="1">
      <alignment horizontal="left" vertical="center" wrapText="1"/>
    </xf>
    <xf numFmtId="49" fontId="20" fillId="0" borderId="42" xfId="40" applyFont="1" applyFill="1" applyBorder="1" applyAlignment="1" applyProtection="1">
      <alignment horizontal="left" vertical="center" wrapText="1"/>
    </xf>
    <xf numFmtId="49" fontId="32" fillId="5" borderId="6" xfId="37" applyNumberFormat="1" applyFont="1" applyFill="1" applyBorder="1" applyAlignment="1" applyProtection="1">
      <alignment horizontal="center" vertical="center" wrapText="1"/>
      <protection locked="0"/>
    </xf>
    <xf numFmtId="49" fontId="32" fillId="9" borderId="6" xfId="37" applyNumberFormat="1" applyFont="1" applyFill="1" applyBorder="1" applyAlignment="1" applyProtection="1">
      <alignment horizontal="center" vertical="center" wrapText="1"/>
      <protection locked="0"/>
    </xf>
    <xf numFmtId="49" fontId="32" fillId="7" borderId="6" xfId="37" applyNumberFormat="1" applyFont="1" applyFill="1" applyBorder="1" applyAlignment="1" applyProtection="1">
      <alignment horizontal="center" vertical="center" wrapText="1"/>
    </xf>
    <xf numFmtId="49" fontId="32" fillId="14" borderId="6" xfId="37"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4"/>
    <xf numFmtId="49" fontId="5" fillId="0" borderId="0" xfId="38">
      <alignment vertical="top"/>
    </xf>
    <xf numFmtId="0" fontId="38" fillId="0" borderId="0" xfId="50" applyFont="1" applyFill="1" applyAlignment="1" applyProtection="1">
      <alignment vertical="top" wrapText="1"/>
    </xf>
    <xf numFmtId="0" fontId="38" fillId="0" borderId="0" xfId="50" applyFont="1" applyFill="1" applyAlignment="1" applyProtection="1">
      <alignment horizontal="right" vertical="top" wrapText="1"/>
    </xf>
    <xf numFmtId="0" fontId="52" fillId="0" borderId="0" xfId="50" applyFont="1" applyFill="1" applyBorder="1" applyAlignment="1" applyProtection="1">
      <alignment horizontal="right" vertical="center" wrapText="1" indent="1"/>
    </xf>
    <xf numFmtId="49" fontId="52" fillId="0" borderId="0" xfId="50" applyNumberFormat="1" applyFont="1" applyFill="1" applyBorder="1" applyAlignment="1" applyProtection="1">
      <alignment horizontal="center" vertical="center" wrapText="1"/>
    </xf>
    <xf numFmtId="0" fontId="35" fillId="0" borderId="0" xfId="39" applyNumberFormat="1" applyAlignment="1">
      <alignment vertical="center"/>
    </xf>
    <xf numFmtId="0" fontId="52" fillId="0" borderId="0" xfId="39" applyNumberFormat="1" applyFont="1" applyAlignment="1">
      <alignment vertical="center"/>
    </xf>
    <xf numFmtId="0" fontId="5" fillId="0" borderId="0" xfId="43"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49" fontId="7" fillId="10" borderId="12"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49" fontId="39" fillId="10" borderId="13" xfId="0" applyFont="1" applyFill="1" applyBorder="1" applyAlignment="1" applyProtection="1">
      <alignment horizontal="left" vertical="center" indent="1"/>
    </xf>
    <xf numFmtId="49" fontId="52" fillId="0" borderId="0" xfId="51" applyNumberFormat="1" applyFont="1" applyFill="1" applyBorder="1" applyAlignment="1" applyProtection="1">
      <alignment horizontal="center" vertical="center" wrapText="1"/>
    </xf>
    <xf numFmtId="3" fontId="52" fillId="0" borderId="0" xfId="52" applyNumberFormat="1" applyFont="1" applyFill="1" applyBorder="1" applyAlignment="1" applyProtection="1">
      <alignment horizontal="center" vertical="center" wrapTex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1" applyNumberFormat="1" applyFont="1" applyFill="1" applyBorder="1" applyAlignment="1" applyProtection="1">
      <alignment horizontal="center" vertical="center" wrapText="1"/>
      <protection locked="0"/>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2" fillId="0" borderId="0" xfId="53"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52" fillId="0" borderId="24" xfId="39" applyNumberFormat="1" applyFont="1" applyBorder="1" applyAlignment="1">
      <alignment vertical="center"/>
    </xf>
    <xf numFmtId="0" fontId="5" fillId="0" borderId="5" xfId="47" applyFont="1" applyFill="1" applyBorder="1" applyAlignment="1" applyProtection="1">
      <alignment horizontal="center" vertical="center"/>
    </xf>
    <xf numFmtId="49" fontId="5" fillId="9" borderId="5" xfId="47" applyNumberFormat="1" applyFont="1" applyFill="1" applyBorder="1" applyAlignment="1" applyProtection="1">
      <alignment horizontal="left" vertical="center" wrapText="1"/>
      <protection locked="0"/>
    </xf>
    <xf numFmtId="49" fontId="5" fillId="5" borderId="5" xfId="47"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0" applyFont="1" applyFill="1" applyAlignment="1" applyProtection="1">
      <alignment vertical="center" wrapText="1"/>
    </xf>
    <xf numFmtId="0" fontId="48" fillId="0" borderId="0" xfId="50" applyFont="1" applyFill="1" applyAlignment="1" applyProtection="1">
      <alignment vertical="center" wrapText="1"/>
    </xf>
    <xf numFmtId="0" fontId="48" fillId="0" borderId="0" xfId="50" applyFont="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lignment vertical="center"/>
    </xf>
    <xf numFmtId="49" fontId="49" fillId="0" borderId="0" xfId="0" applyFont="1" applyFill="1" applyBorder="1" applyProtection="1">
      <alignment vertical="top"/>
    </xf>
    <xf numFmtId="0" fontId="49" fillId="0" borderId="0" xfId="53" applyFont="1" applyFill="1" applyAlignment="1" applyProtection="1">
      <alignment vertical="center" wrapText="1"/>
    </xf>
    <xf numFmtId="0" fontId="48" fillId="0" borderId="0" xfId="47" applyFont="1" applyFill="1" applyProtection="1"/>
    <xf numFmtId="0" fontId="48" fillId="0" borderId="0" xfId="47"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0"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0"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3"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9" borderId="27" xfId="50" applyNumberFormat="1" applyFont="1" applyFill="1" applyBorder="1" applyAlignment="1" applyProtection="1">
      <alignment horizontal="center" vertical="center" wrapText="1"/>
      <protection locked="0"/>
    </xf>
    <xf numFmtId="49" fontId="10" fillId="0" borderId="0" xfId="38" applyFont="1" applyBorder="1" applyProtection="1">
      <alignment vertical="top"/>
    </xf>
    <xf numFmtId="49" fontId="5" fillId="0" borderId="0" xfId="38" applyFont="1" applyBorder="1" applyProtection="1">
      <alignment vertical="top"/>
    </xf>
    <xf numFmtId="49" fontId="31" fillId="0" borderId="0" xfId="38" applyFont="1" applyBorder="1" applyAlignment="1" applyProtection="1">
      <alignment horizontal="center" vertical="center"/>
    </xf>
    <xf numFmtId="49" fontId="5" fillId="0" borderId="0" xfId="38" applyBorder="1" applyProtection="1">
      <alignment vertical="top"/>
    </xf>
    <xf numFmtId="0" fontId="75" fillId="0" borderId="0" xfId="31" applyFont="1" applyFill="1" applyBorder="1" applyAlignment="1" applyProtection="1">
      <alignment vertical="center" wrapText="1"/>
    </xf>
    <xf numFmtId="49" fontId="52" fillId="0" borderId="0" xfId="39" applyFont="1">
      <alignment vertical="top"/>
    </xf>
    <xf numFmtId="49" fontId="5" fillId="0" borderId="0" xfId="38" applyFont="1">
      <alignment vertical="top"/>
    </xf>
    <xf numFmtId="49" fontId="31" fillId="0" borderId="0" xfId="38" applyFont="1" applyAlignment="1">
      <alignment horizontal="center" vertical="center" wrapText="1"/>
    </xf>
    <xf numFmtId="49" fontId="5" fillId="0" borderId="5" xfId="44" applyNumberFormat="1" applyFont="1" applyFill="1" applyBorder="1" applyAlignment="1" applyProtection="1">
      <alignment horizontal="center" vertical="center" wrapText="1"/>
    </xf>
    <xf numFmtId="0" fontId="5" fillId="9" borderId="5" xfId="51" applyNumberFormat="1" applyFont="1" applyFill="1" applyBorder="1" applyAlignment="1" applyProtection="1">
      <alignment horizontal="left" vertical="center" wrapText="1"/>
      <protection locked="0"/>
    </xf>
    <xf numFmtId="49" fontId="5" fillId="9" borderId="5" xfId="51" applyNumberFormat="1" applyFont="1" applyFill="1" applyBorder="1" applyAlignment="1" applyProtection="1">
      <alignment horizontal="left" vertical="center" wrapText="1"/>
      <protection locked="0"/>
    </xf>
    <xf numFmtId="49" fontId="0" fillId="9" borderId="5" xfId="51"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8" applyNumberFormat="1" applyFont="1">
      <alignment vertical="top"/>
    </xf>
    <xf numFmtId="49" fontId="56" fillId="0" borderId="0" xfId="38" applyNumberFormat="1" applyFont="1">
      <alignment vertical="top"/>
    </xf>
    <xf numFmtId="0" fontId="5" fillId="10" borderId="12" xfId="53" applyFont="1" applyFill="1" applyBorder="1" applyAlignment="1" applyProtection="1">
      <alignment vertical="center" wrapText="1"/>
    </xf>
    <xf numFmtId="49" fontId="39" fillId="10" borderId="13" xfId="38" applyFont="1" applyFill="1" applyBorder="1" applyAlignment="1" applyProtection="1">
      <alignment horizontal="left" vertical="center"/>
    </xf>
    <xf numFmtId="49" fontId="25" fillId="10" borderId="13" xfId="38" applyFont="1" applyFill="1" applyBorder="1" applyAlignment="1" applyProtection="1">
      <alignment horizontal="center" vertical="top"/>
    </xf>
    <xf numFmtId="49" fontId="25" fillId="10" borderId="14" xfId="38" applyFont="1" applyFill="1" applyBorder="1" applyAlignment="1" applyProtection="1">
      <alignment horizontal="center" vertical="top"/>
    </xf>
    <xf numFmtId="49" fontId="5" fillId="0" borderId="0" xfId="38" applyProtection="1">
      <alignment vertical="top"/>
    </xf>
    <xf numFmtId="49" fontId="52" fillId="0" borderId="0" xfId="0" applyFont="1">
      <alignment vertical="top"/>
    </xf>
    <xf numFmtId="49" fontId="5" fillId="0" borderId="5" xfId="38" applyBorder="1">
      <alignment vertical="top"/>
    </xf>
    <xf numFmtId="49" fontId="10" fillId="0" borderId="0" xfId="38" applyFont="1" applyFill="1" applyBorder="1" applyProtection="1">
      <alignment vertical="top"/>
    </xf>
    <xf numFmtId="49" fontId="5" fillId="0" borderId="0" xfId="38" applyFont="1" applyFill="1" applyBorder="1" applyProtection="1">
      <alignment vertical="top"/>
    </xf>
    <xf numFmtId="49" fontId="31" fillId="0" borderId="0" xfId="38" applyFont="1" applyFill="1" applyBorder="1" applyAlignment="1" applyProtection="1">
      <alignment horizontal="center" vertical="center"/>
    </xf>
    <xf numFmtId="0" fontId="5" fillId="0" borderId="0" xfId="38" applyNumberFormat="1" applyFont="1" applyFill="1" applyBorder="1" applyAlignment="1" applyProtection="1"/>
    <xf numFmtId="49" fontId="5" fillId="0" borderId="0" xfId="38" applyFill="1" applyBorder="1" applyProtection="1">
      <alignment vertical="top"/>
    </xf>
    <xf numFmtId="0" fontId="76" fillId="0" borderId="0" xfId="38" applyNumberFormat="1" applyFont="1" applyFill="1" applyBorder="1" applyAlignment="1" applyProtection="1">
      <alignment horizontal="center" vertical="center" wrapText="1"/>
    </xf>
    <xf numFmtId="0" fontId="10" fillId="0" borderId="0" xfId="38"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8" applyFont="1">
      <alignment vertical="top"/>
    </xf>
    <xf numFmtId="0" fontId="56" fillId="0" borderId="0" xfId="53" applyFont="1" applyFill="1" applyAlignment="1" applyProtection="1">
      <alignment vertical="center" wrapText="1"/>
    </xf>
    <xf numFmtId="0" fontId="56" fillId="0" borderId="0" xfId="53" applyFont="1" applyFill="1" applyAlignment="1" applyProtection="1">
      <alignment vertical="center"/>
    </xf>
    <xf numFmtId="49" fontId="35" fillId="0" borderId="0" xfId="100" applyProtection="1">
      <alignment vertical="top"/>
    </xf>
    <xf numFmtId="49" fontId="35" fillId="0" borderId="0" xfId="100">
      <alignment vertical="top"/>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0" fontId="27" fillId="0" borderId="0" xfId="53" applyNumberFormat="1" applyFont="1" applyFill="1" applyBorder="1" applyAlignment="1" applyProtection="1">
      <alignment horizontal="center" vertical="center" wrapText="1"/>
    </xf>
    <xf numFmtId="0" fontId="27" fillId="0" borderId="0" xfId="53" applyFont="1" applyFill="1" applyBorder="1" applyAlignment="1" applyProtection="1">
      <alignment horizontal="center" vertical="top"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center" vertical="center" wrapText="1"/>
    </xf>
    <xf numFmtId="0" fontId="52" fillId="10" borderId="14" xfId="53" applyFont="1" applyFill="1" applyBorder="1" applyAlignment="1" applyProtection="1">
      <alignment vertical="center" wrapText="1"/>
    </xf>
    <xf numFmtId="49" fontId="5"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49" fontId="5" fillId="0" borderId="19" xfId="53" applyNumberFormat="1" applyFont="1" applyFill="1" applyBorder="1" applyAlignment="1" applyProtection="1">
      <alignment horizontal="center" vertical="center" wrapText="1"/>
    </xf>
    <xf numFmtId="0" fontId="5" fillId="0" borderId="19" xfId="43" applyFont="1" applyFill="1" applyBorder="1" applyAlignment="1" applyProtection="1">
      <alignment horizontal="left" vertical="center" wrapText="1" indent="2"/>
    </xf>
    <xf numFmtId="0" fontId="5" fillId="0" borderId="19" xfId="51" applyNumberFormat="1" applyFont="1" applyFill="1" applyBorder="1" applyAlignment="1" applyProtection="1">
      <alignment horizontal="left" vertical="center" wrapText="1"/>
    </xf>
    <xf numFmtId="49" fontId="5" fillId="0" borderId="19" xfId="53" applyNumberFormat="1" applyFont="1" applyFill="1" applyBorder="1" applyAlignment="1" applyProtection="1">
      <alignment vertical="center" wrapText="1"/>
    </xf>
    <xf numFmtId="49" fontId="5" fillId="0" borderId="0" xfId="53" applyNumberFormat="1" applyFont="1" applyFill="1" applyBorder="1" applyAlignment="1" applyProtection="1">
      <alignment horizontal="center" vertical="center" wrapText="1"/>
    </xf>
    <xf numFmtId="49" fontId="5" fillId="0" borderId="0" xfId="53" applyNumberFormat="1" applyFont="1" applyFill="1" applyBorder="1" applyAlignment="1" applyProtection="1">
      <alignment vertical="center" wrapText="1"/>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35" fillId="0" borderId="0" xfId="39" applyNumberFormat="1" applyFill="1" applyBorder="1" applyAlignment="1" applyProtection="1">
      <alignment horizontal="right" vertical="center"/>
    </xf>
    <xf numFmtId="49" fontId="32" fillId="0" borderId="27" xfId="51" applyNumberFormat="1" applyFont="1" applyFill="1" applyBorder="1" applyAlignment="1" applyProtection="1">
      <alignment horizontal="center" vertical="center" wrapText="1"/>
    </xf>
    <xf numFmtId="49" fontId="5" fillId="0" borderId="0" xfId="0" applyNumberFormat="1" applyFont="1" applyAlignment="1" applyProtection="1">
      <alignment vertical="top" wrapText="1"/>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lignment vertical="top"/>
    </xf>
    <xf numFmtId="0" fontId="5" fillId="0" borderId="53" xfId="0" applyNumberFormat="1" applyFont="1" applyBorder="1" applyAlignment="1" applyProtection="1">
      <alignment vertical="top" wrapText="1"/>
    </xf>
    <xf numFmtId="49" fontId="33" fillId="8" borderId="0" xfId="0" applyNumberFormat="1" applyFont="1" applyFill="1" applyAlignment="1" applyProtection="1">
      <alignment horizontal="center" vertical="top" wrapText="1"/>
    </xf>
    <xf numFmtId="49" fontId="82" fillId="0" borderId="0" xfId="0" applyFont="1" applyAlignment="1">
      <alignment horizontal="left" vertical="center" wrapText="1" indent="1"/>
    </xf>
    <xf numFmtId="0" fontId="5" fillId="0" borderId="5" xfId="53"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49" fontId="0" fillId="0" borderId="12" xfId="0" applyNumberFormat="1" applyFont="1" applyBorder="1" applyAlignment="1">
      <alignment horizontal="center" vertical="center"/>
    </xf>
    <xf numFmtId="0" fontId="5" fillId="0" borderId="14" xfId="53" applyFont="1" applyFill="1" applyBorder="1" applyAlignment="1" applyProtection="1">
      <alignment horizontal="center" vertical="center" wrapText="1"/>
    </xf>
    <xf numFmtId="49" fontId="0" fillId="0" borderId="5" xfId="0" applyFont="1" applyBorder="1" applyAlignment="1">
      <alignment vertical="center" wrapText="1"/>
    </xf>
    <xf numFmtId="49" fontId="0" fillId="0" borderId="5" xfId="0" applyFont="1" applyBorder="1" applyAlignment="1">
      <alignment horizontal="left" vertical="center" wrapText="1" indent="1"/>
    </xf>
    <xf numFmtId="0" fontId="5" fillId="0" borderId="13" xfId="53" applyFont="1" applyFill="1" applyBorder="1" applyAlignment="1" applyProtection="1">
      <alignment horizontal="center" vertical="center" wrapText="1"/>
    </xf>
    <xf numFmtId="0" fontId="5" fillId="10" borderId="19" xfId="53" applyFont="1" applyFill="1" applyBorder="1" applyAlignment="1" applyProtection="1">
      <alignment vertical="center" wrapText="1"/>
    </xf>
    <xf numFmtId="0" fontId="5" fillId="0" borderId="14" xfId="53" applyFont="1" applyFill="1" applyBorder="1" applyAlignment="1" applyProtection="1">
      <alignment vertical="center" wrapText="1"/>
    </xf>
    <xf numFmtId="0" fontId="5" fillId="10" borderId="25" xfId="53" applyFont="1" applyFill="1" applyBorder="1" applyAlignment="1" applyProtection="1">
      <alignment vertical="center" wrapText="1"/>
    </xf>
    <xf numFmtId="0" fontId="0" fillId="0" borderId="12" xfId="0" applyNumberFormat="1" applyFont="1" applyBorder="1" applyAlignment="1">
      <alignment horizontal="center" vertical="center"/>
    </xf>
    <xf numFmtId="49" fontId="5" fillId="0" borderId="12" xfId="53" applyNumberFormat="1" applyFont="1" applyFill="1" applyBorder="1" applyAlignment="1" applyProtection="1">
      <alignment horizontal="left" vertical="center" wrapText="1"/>
    </xf>
    <xf numFmtId="49" fontId="50" fillId="0" borderId="5" xfId="27" applyNumberFormat="1" applyFill="1" applyBorder="1" applyAlignment="1" applyProtection="1">
      <alignment horizontal="left" vertical="center" wrapText="1"/>
    </xf>
    <xf numFmtId="49" fontId="0" fillId="0" borderId="5" xfId="51" applyNumberFormat="1" applyFont="1" applyFill="1" applyBorder="1" applyAlignment="1" applyProtection="1">
      <alignment horizontal="left" vertical="center" wrapText="1"/>
    </xf>
    <xf numFmtId="49" fontId="50" fillId="5" borderId="5" xfId="27" applyNumberFormat="1" applyFill="1" applyBorder="1" applyAlignment="1" applyProtection="1">
      <alignment horizontal="left" vertical="center" wrapText="1"/>
      <protection locked="0"/>
    </xf>
    <xf numFmtId="49" fontId="5" fillId="5" borderId="12" xfId="53" applyNumberFormat="1" applyFont="1" applyFill="1" applyBorder="1" applyAlignment="1" applyProtection="1">
      <alignment horizontal="left" vertical="center" wrapText="1"/>
      <protection locked="0"/>
    </xf>
    <xf numFmtId="49" fontId="0" fillId="5" borderId="5" xfId="51" applyNumberFormat="1" applyFont="1" applyFill="1" applyBorder="1" applyAlignment="1" applyProtection="1">
      <alignment horizontal="left" vertical="center" wrapText="1"/>
      <protection locked="0"/>
    </xf>
    <xf numFmtId="49" fontId="5" fillId="0" borderId="0" xfId="99">
      <alignment vertical="top"/>
    </xf>
    <xf numFmtId="22" fontId="5" fillId="0" borderId="0" xfId="47" applyNumberFormat="1" applyFont="1" applyAlignment="1" applyProtection="1">
      <alignment horizontal="left" vertical="center" wrapText="1"/>
    </xf>
    <xf numFmtId="0" fontId="5" fillId="0" borderId="5" xfId="49" applyFont="1" applyBorder="1" applyAlignment="1">
      <alignment vertical="center" wrapText="1"/>
    </xf>
    <xf numFmtId="49" fontId="5" fillId="7" borderId="27" xfId="50" applyNumberFormat="1" applyFont="1" applyFill="1" applyBorder="1" applyAlignment="1" applyProtection="1">
      <alignment horizontal="center" vertical="center" wrapText="1"/>
    </xf>
    <xf numFmtId="49" fontId="5" fillId="7" borderId="27" xfId="50" applyNumberFormat="1" applyFont="1" applyFill="1" applyBorder="1" applyAlignment="1" applyProtection="1">
      <alignment horizontal="center" vertical="center" wrapText="1"/>
    </xf>
    <xf numFmtId="49" fontId="0" fillId="0" borderId="0" xfId="0" applyFill="1" applyProtection="1">
      <alignment vertical="top"/>
    </xf>
    <xf numFmtId="0" fontId="1" fillId="0" borderId="0" xfId="54" applyNumberFormat="1"/>
    <xf numFmtId="49" fontId="5" fillId="7" borderId="5" xfId="51" applyNumberFormat="1" applyFont="1" applyFill="1" applyBorder="1" applyAlignment="1" applyProtection="1">
      <alignment horizontal="center" vertical="center" wrapText="1"/>
    </xf>
    <xf numFmtId="0" fontId="5" fillId="7" borderId="27" xfId="50" applyNumberFormat="1" applyFont="1" applyFill="1" applyBorder="1" applyAlignment="1" applyProtection="1">
      <alignment horizontal="center" vertical="center" wrapText="1"/>
    </xf>
    <xf numFmtId="49" fontId="0" fillId="9" borderId="5" xfId="51" applyNumberFormat="1" applyFont="1" applyFill="1" applyBorder="1" applyAlignment="1" applyProtection="1">
      <alignment horizontal="left" vertical="center" wrapText="1"/>
      <protection locked="0"/>
    </xf>
    <xf numFmtId="49" fontId="5" fillId="9" borderId="12" xfId="53" applyNumberFormat="1" applyFont="1" applyFill="1" applyBorder="1" applyAlignment="1" applyProtection="1">
      <alignment horizontal="left" vertical="center" wrapText="1"/>
      <protection locked="0"/>
    </xf>
    <xf numFmtId="0" fontId="5" fillId="0" borderId="0" xfId="53" applyFont="1" applyFill="1" applyAlignment="1" applyProtection="1">
      <alignment vertical="center" wrapText="1"/>
    </xf>
    <xf numFmtId="0" fontId="5" fillId="0" borderId="0" xfId="49"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0" fillId="0" borderId="0" xfId="53" applyFont="1" applyFill="1" applyAlignment="1" applyProtection="1">
      <alignment vertical="center" wrapText="1"/>
    </xf>
    <xf numFmtId="0" fontId="0" fillId="0" borderId="0" xfId="53" applyFont="1" applyFill="1" applyAlignment="1" applyProtection="1">
      <alignment vertical="center" wrapText="1"/>
    </xf>
    <xf numFmtId="0" fontId="27" fillId="0" borderId="0" xfId="53" applyFont="1" applyFill="1" applyAlignment="1" applyProtection="1">
      <alignment horizontal="center" vertical="center" wrapText="1"/>
    </xf>
    <xf numFmtId="0" fontId="31" fillId="0" borderId="0" xfId="53" applyFont="1" applyFill="1" applyBorder="1" applyAlignment="1" applyProtection="1">
      <alignment horizontal="center" vertical="center" wrapText="1"/>
    </xf>
    <xf numFmtId="0" fontId="5" fillId="0" borderId="0" xfId="31" applyFont="1" applyFill="1" applyBorder="1" applyAlignment="1" applyProtection="1">
      <alignment vertical="center" wrapText="1"/>
    </xf>
    <xf numFmtId="49" fontId="0" fillId="0" borderId="0" xfId="0" applyFill="1" applyProtection="1">
      <alignment vertical="top"/>
    </xf>
    <xf numFmtId="49" fontId="0" fillId="0" borderId="0" xfId="0" applyFont="1" applyFill="1" applyProtection="1">
      <alignment vertical="top"/>
    </xf>
    <xf numFmtId="0" fontId="27" fillId="0" borderId="0" xfId="53" applyFont="1" applyFill="1" applyBorder="1" applyAlignment="1" applyProtection="1">
      <alignment horizontal="center" vertical="center" wrapText="1"/>
    </xf>
    <xf numFmtId="0" fontId="5" fillId="0" borderId="0" xfId="53" applyFont="1" applyFill="1" applyBorder="1" applyAlignment="1" applyProtection="1">
      <alignment vertical="center" wrapText="1"/>
    </xf>
    <xf numFmtId="0" fontId="5" fillId="0" borderId="0" xfId="53"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0" fillId="0" borderId="0" xfId="0" applyFill="1" applyBorder="1" applyProtection="1">
      <alignment vertical="top"/>
    </xf>
    <xf numFmtId="49" fontId="52" fillId="0" borderId="0" xfId="0" applyFont="1" applyFill="1" applyProtection="1">
      <alignment vertical="top"/>
    </xf>
    <xf numFmtId="0" fontId="31" fillId="0" borderId="0" xfId="53" applyFont="1" applyFill="1" applyAlignment="1" applyProtection="1">
      <alignment horizontal="center" vertical="center" wrapText="1"/>
    </xf>
    <xf numFmtId="0" fontId="30" fillId="0" borderId="0" xfId="53"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3" applyFont="1" applyFill="1" applyAlignment="1" applyProtection="1">
      <alignment vertical="center" wrapText="1"/>
    </xf>
    <xf numFmtId="0" fontId="8" fillId="0" borderId="0" xfId="53" applyFont="1" applyFill="1" applyAlignment="1" applyProtection="1">
      <alignment vertical="center" wrapText="1"/>
    </xf>
    <xf numFmtId="0" fontId="44" fillId="0" borderId="0" xfId="53" applyFont="1" applyFill="1" applyAlignment="1" applyProtection="1">
      <alignment horizontal="center" vertical="center" wrapText="1"/>
    </xf>
    <xf numFmtId="0" fontId="5" fillId="0" borderId="0" xfId="43" applyFont="1" applyFill="1" applyBorder="1" applyAlignment="1" applyProtection="1">
      <alignment vertical="center" wrapText="1"/>
    </xf>
    <xf numFmtId="0" fontId="5" fillId="0" borderId="0" xfId="43" applyNumberFormat="1" applyFont="1" applyFill="1" applyBorder="1" applyAlignment="1" applyProtection="1">
      <alignment vertical="center" wrapText="1"/>
    </xf>
    <xf numFmtId="0" fontId="5" fillId="0" borderId="0" xfId="43" applyFont="1" applyFill="1" applyBorder="1" applyAlignment="1" applyProtection="1">
      <alignment horizontal="center" vertical="center" wrapText="1"/>
    </xf>
    <xf numFmtId="0" fontId="45" fillId="0" borderId="0" xfId="43"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39" applyNumberFormat="1" applyFill="1" applyAlignment="1" applyProtection="1">
      <alignment vertical="center"/>
    </xf>
    <xf numFmtId="49" fontId="5" fillId="0" borderId="0" xfId="38" applyFill="1" applyProtection="1">
      <alignment vertical="top"/>
    </xf>
    <xf numFmtId="0" fontId="53" fillId="0" borderId="0" xfId="35" applyFont="1" applyFill="1" applyProtection="1"/>
    <xf numFmtId="166" fontId="5" fillId="0" borderId="5" xfId="32" applyNumberFormat="1" applyFont="1" applyFill="1" applyBorder="1" applyAlignment="1" applyProtection="1">
      <alignment horizontal="center" vertical="center" wrapText="1"/>
    </xf>
    <xf numFmtId="49" fontId="7" fillId="10" borderId="12" xfId="38" applyFont="1" applyFill="1" applyBorder="1" applyAlignment="1" applyProtection="1">
      <alignment horizontal="right" vertical="center" wrapText="1"/>
    </xf>
    <xf numFmtId="49" fontId="39" fillId="10" borderId="13" xfId="38" applyFont="1" applyFill="1" applyBorder="1" applyAlignment="1" applyProtection="1">
      <alignment horizontal="left" vertical="center" indent="2"/>
    </xf>
    <xf numFmtId="49" fontId="5" fillId="10" borderId="13" xfId="38" applyFont="1" applyFill="1" applyBorder="1" applyAlignment="1" applyProtection="1">
      <alignment horizontal="right" vertical="center" wrapText="1"/>
    </xf>
    <xf numFmtId="49" fontId="5" fillId="10" borderId="14" xfId="38" applyFont="1" applyFill="1" applyBorder="1" applyAlignment="1" applyProtection="1">
      <alignment horizontal="right" vertical="center" wrapText="1"/>
    </xf>
    <xf numFmtId="0" fontId="52" fillId="0" borderId="0" xfId="53" applyFont="1" applyFill="1" applyAlignment="1" applyProtection="1">
      <alignment vertical="center" wrapText="1"/>
    </xf>
    <xf numFmtId="49" fontId="5" fillId="7" borderId="5" xfId="53" applyNumberFormat="1" applyFont="1" applyFill="1" applyBorder="1" applyAlignment="1" applyProtection="1">
      <alignment horizontal="center" vertical="center" wrapText="1"/>
    </xf>
    <xf numFmtId="49" fontId="39" fillId="10" borderId="13" xfId="38" applyFont="1" applyFill="1" applyBorder="1" applyAlignment="1" applyProtection="1">
      <alignment horizontal="left" vertical="center" indent="1"/>
    </xf>
    <xf numFmtId="0" fontId="52" fillId="0" borderId="0" xfId="39"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8" applyFont="1" applyFill="1" applyBorder="1" applyAlignment="1" applyProtection="1">
      <alignment horizontal="right" vertical="center" wrapText="1"/>
    </xf>
    <xf numFmtId="49" fontId="7" fillId="10" borderId="14" xfId="38" applyFont="1" applyFill="1" applyBorder="1" applyAlignment="1" applyProtection="1">
      <alignment horizontal="right" vertical="center" wrapText="1"/>
    </xf>
    <xf numFmtId="49" fontId="5" fillId="0" borderId="0" xfId="51" applyNumberFormat="1" applyFont="1" applyFill="1" applyBorder="1" applyAlignment="1" applyProtection="1">
      <alignment vertical="center" wrapText="1"/>
    </xf>
    <xf numFmtId="49" fontId="5" fillId="0" borderId="15" xfId="32" applyNumberFormat="1" applyFont="1" applyFill="1" applyBorder="1" applyAlignment="1" applyProtection="1">
      <alignment horizontal="center" vertical="center" wrapText="1"/>
    </xf>
    <xf numFmtId="0" fontId="5" fillId="12" borderId="7" xfId="47" applyFont="1" applyFill="1" applyBorder="1" applyAlignment="1">
      <alignment horizontal="center" vertical="center"/>
    </xf>
    <xf numFmtId="0" fontId="5" fillId="12" borderId="17" xfId="47"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1"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39" applyNumberFormat="1" applyFill="1" applyBorder="1" applyAlignment="1" applyProtection="1">
      <alignment horizontal="left" vertical="center"/>
    </xf>
    <xf numFmtId="0" fontId="35" fillId="10" borderId="14" xfId="39" applyNumberFormat="1" applyFill="1" applyBorder="1" applyAlignment="1" applyProtection="1">
      <alignment vertical="center"/>
    </xf>
    <xf numFmtId="0" fontId="52" fillId="10" borderId="18" xfId="53" applyFont="1" applyFill="1" applyBorder="1" applyAlignment="1" applyProtection="1">
      <alignment horizontal="center" vertical="center" wrapText="1"/>
    </xf>
    <xf numFmtId="0" fontId="52" fillId="10" borderId="19" xfId="53" applyFont="1" applyFill="1" applyBorder="1" applyAlignment="1" applyProtection="1">
      <alignment horizontal="center" vertical="center" wrapText="1"/>
    </xf>
    <xf numFmtId="49" fontId="52" fillId="10" borderId="19" xfId="53" applyNumberFormat="1" applyFont="1" applyFill="1" applyBorder="1" applyAlignment="1" applyProtection="1">
      <alignment horizontal="left" vertical="center" wrapText="1"/>
    </xf>
    <xf numFmtId="49" fontId="52" fillId="10" borderId="20" xfId="53"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39" fillId="10" borderId="14" xfId="38"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0" fontId="35" fillId="0" borderId="0" xfId="39" applyNumberFormat="1" applyAlignment="1" applyProtection="1">
      <alignment vertical="center"/>
    </xf>
    <xf numFmtId="0" fontId="52" fillId="0" borderId="0" xfId="39" applyNumberFormat="1" applyFont="1" applyAlignment="1" applyProtection="1">
      <alignment vertical="center"/>
    </xf>
    <xf numFmtId="0" fontId="5" fillId="0" borderId="0" xfId="39" applyNumberFormat="1" applyFont="1" applyBorder="1" applyAlignment="1" applyProtection="1">
      <alignment vertical="center"/>
    </xf>
    <xf numFmtId="0" fontId="55" fillId="0" borderId="0" xfId="39" applyNumberFormat="1" applyFont="1" applyAlignment="1" applyProtection="1">
      <alignment vertical="center"/>
    </xf>
    <xf numFmtId="0" fontId="41" fillId="0" borderId="0" xfId="39" applyNumberFormat="1" applyFont="1" applyAlignment="1" applyProtection="1">
      <alignment vertical="center"/>
    </xf>
    <xf numFmtId="0" fontId="41" fillId="0" borderId="0" xfId="39" applyNumberFormat="1" applyFont="1" applyBorder="1" applyAlignment="1" applyProtection="1">
      <alignment vertical="center"/>
    </xf>
    <xf numFmtId="0" fontId="55" fillId="0" borderId="0" xfId="39" applyNumberFormat="1" applyFont="1" applyBorder="1" applyAlignment="1" applyProtection="1">
      <alignment vertical="center"/>
    </xf>
    <xf numFmtId="0" fontId="21" fillId="0" borderId="0" xfId="39" applyNumberFormat="1" applyFont="1" applyBorder="1" applyAlignment="1" applyProtection="1">
      <alignment vertical="center"/>
    </xf>
    <xf numFmtId="0" fontId="56" fillId="0" borderId="0" xfId="39" applyNumberFormat="1" applyFont="1" applyBorder="1" applyAlignment="1" applyProtection="1">
      <alignment horizontal="center" vertical="center"/>
    </xf>
    <xf numFmtId="0" fontId="54" fillId="15" borderId="0" xfId="35" applyFont="1" applyFill="1" applyBorder="1" applyAlignment="1" applyProtection="1">
      <alignment vertical="top"/>
    </xf>
    <xf numFmtId="0" fontId="35" fillId="0" borderId="19" xfId="39"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27" fillId="0" borderId="0" xfId="32" applyNumberFormat="1" applyFont="1" applyFill="1" applyBorder="1" applyAlignment="1" applyProtection="1">
      <alignment horizontal="center" vertical="center" wrapText="1"/>
    </xf>
    <xf numFmtId="0" fontId="52" fillId="0" borderId="0" xfId="53" applyFont="1" applyFill="1" applyBorder="1" applyAlignment="1" applyProtection="1">
      <alignment vertical="center" wrapText="1"/>
    </xf>
    <xf numFmtId="0" fontId="48" fillId="0" borderId="0" xfId="53" applyFont="1" applyFill="1" applyAlignment="1" applyProtection="1">
      <alignment vertical="center" wrapText="1"/>
    </xf>
    <xf numFmtId="0" fontId="58" fillId="0" borderId="0" xfId="53" applyFont="1" applyFill="1" applyAlignment="1" applyProtection="1">
      <alignment vertical="center" wrapText="1"/>
    </xf>
    <xf numFmtId="0" fontId="58" fillId="0" borderId="0" xfId="39" applyNumberFormat="1" applyFont="1" applyAlignment="1" applyProtection="1">
      <alignment vertical="center"/>
    </xf>
    <xf numFmtId="0" fontId="59" fillId="0" borderId="0" xfId="39" applyNumberFormat="1" applyFont="1" applyAlignment="1" applyProtection="1">
      <alignment vertical="center"/>
    </xf>
    <xf numFmtId="0" fontId="59" fillId="0" borderId="0" xfId="39" applyNumberFormat="1" applyFont="1" applyBorder="1" applyAlignment="1" applyProtection="1">
      <alignment vertical="center"/>
    </xf>
    <xf numFmtId="0" fontId="58" fillId="0" borderId="0" xfId="39" applyNumberFormat="1" applyFont="1" applyFill="1" applyAlignment="1" applyProtection="1">
      <alignment vertical="center"/>
    </xf>
    <xf numFmtId="49" fontId="49" fillId="0" borderId="0" xfId="0" applyFont="1" applyFill="1" applyBorder="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 fillId="0" borderId="5" xfId="53" applyFont="1" applyFill="1" applyBorder="1" applyAlignment="1" applyProtection="1">
      <alignment horizontal="center" vertical="center" wrapText="1"/>
    </xf>
    <xf numFmtId="0" fontId="56" fillId="0" borderId="0" xfId="53" applyFont="1" applyFill="1" applyAlignment="1" applyProtection="1">
      <alignment vertical="center" wrapText="1"/>
    </xf>
    <xf numFmtId="0" fontId="56" fillId="0" borderId="0" xfId="53" applyFont="1" applyFill="1" applyAlignment="1" applyProtection="1">
      <alignment horizontal="center" vertical="center" wrapText="1"/>
    </xf>
    <xf numFmtId="0" fontId="56" fillId="0" borderId="0" xfId="53" applyFont="1" applyFill="1" applyAlignment="1" applyProtection="1">
      <alignment horizontal="left" vertical="center" wrapText="1" indent="1"/>
    </xf>
    <xf numFmtId="0" fontId="56" fillId="0" borderId="0" xfId="53" applyFont="1" applyFill="1" applyAlignment="1" applyProtection="1">
      <alignment horizontal="left" vertical="center" indent="1"/>
    </xf>
    <xf numFmtId="0" fontId="56" fillId="0" borderId="0" xfId="53" applyNumberFormat="1" applyFont="1" applyFill="1" applyAlignment="1" applyProtection="1">
      <alignment horizontal="left" vertical="center" indent="1"/>
    </xf>
    <xf numFmtId="0" fontId="52" fillId="0" borderId="0" xfId="53" applyFont="1" applyFill="1" applyAlignment="1" applyProtection="1">
      <alignment horizontal="left" vertical="center" wrapText="1" indent="1"/>
    </xf>
    <xf numFmtId="0" fontId="57" fillId="0" borderId="0" xfId="53" applyFont="1" applyFill="1" applyAlignment="1" applyProtection="1">
      <alignment horizontal="left" vertical="center" wrapText="1" indent="1"/>
    </xf>
    <xf numFmtId="0" fontId="78" fillId="0" borderId="0" xfId="53" applyFont="1" applyFill="1" applyAlignment="1" applyProtection="1">
      <alignment horizontal="left" vertical="center" indent="1"/>
    </xf>
    <xf numFmtId="0" fontId="57" fillId="0" borderId="0" xfId="53" applyFont="1" applyFill="1" applyAlignment="1" applyProtection="1">
      <alignment vertical="center" wrapText="1"/>
    </xf>
    <xf numFmtId="0" fontId="56" fillId="0" borderId="0" xfId="53" applyFont="1" applyFill="1" applyAlignment="1" applyProtection="1">
      <alignment vertical="center"/>
    </xf>
    <xf numFmtId="0" fontId="56" fillId="0" borderId="0" xfId="53" applyNumberFormat="1" applyFont="1" applyFill="1" applyAlignment="1" applyProtection="1">
      <alignment vertical="center"/>
    </xf>
    <xf numFmtId="0" fontId="79" fillId="0" borderId="0" xfId="53" applyFont="1" applyFill="1" applyAlignment="1" applyProtection="1">
      <alignment vertical="center"/>
    </xf>
    <xf numFmtId="0" fontId="75" fillId="0" borderId="0" xfId="53" applyFont="1" applyFill="1" applyAlignment="1" applyProtection="1">
      <alignment vertical="center" wrapText="1"/>
    </xf>
    <xf numFmtId="0" fontId="72" fillId="0" borderId="0" xfId="53" applyFont="1" applyFill="1" applyAlignment="1" applyProtection="1">
      <alignment vertical="center"/>
    </xf>
    <xf numFmtId="0" fontId="5" fillId="0" borderId="54" xfId="53" applyFont="1" applyFill="1" applyBorder="1" applyAlignment="1" applyProtection="1">
      <alignment vertical="center" wrapText="1"/>
    </xf>
    <xf numFmtId="49" fontId="0" fillId="0" borderId="25" xfId="0" applyFill="1" applyBorder="1" applyProtection="1">
      <alignment vertical="top"/>
    </xf>
    <xf numFmtId="14" fontId="46" fillId="0" borderId="5" xfId="51" applyNumberFormat="1" applyFont="1" applyFill="1" applyBorder="1" applyAlignment="1" applyProtection="1">
      <alignment horizontal="center" vertical="center" wrapText="1"/>
    </xf>
    <xf numFmtId="14" fontId="5" fillId="0" borderId="5" xfId="51" applyNumberFormat="1" applyFont="1" applyFill="1" applyBorder="1" applyAlignment="1" applyProtection="1">
      <alignment horizontal="left" vertical="center" wrapText="1" indent="1"/>
    </xf>
    <xf numFmtId="49" fontId="71" fillId="10" borderId="13" xfId="38" applyFont="1" applyFill="1" applyBorder="1" applyAlignment="1" applyProtection="1">
      <alignment horizontal="center" vertical="center" wrapText="1"/>
    </xf>
    <xf numFmtId="14" fontId="5" fillId="7" borderId="5" xfId="51" applyNumberFormat="1" applyFont="1" applyFill="1" applyBorder="1" applyAlignment="1" applyProtection="1">
      <alignment horizontal="left" vertical="center" wrapText="1" indent="1"/>
    </xf>
    <xf numFmtId="0" fontId="5" fillId="0" borderId="5" xfId="53" applyFont="1" applyFill="1" applyBorder="1" applyAlignment="1" applyProtection="1">
      <alignment vertical="center" wrapText="1"/>
    </xf>
    <xf numFmtId="0" fontId="5" fillId="10" borderId="13" xfId="53" applyFont="1" applyFill="1" applyBorder="1" applyAlignment="1" applyProtection="1">
      <alignment vertical="center" wrapText="1"/>
    </xf>
    <xf numFmtId="0" fontId="5" fillId="0" borderId="12" xfId="32" applyFont="1" applyFill="1" applyBorder="1" applyAlignment="1" applyProtection="1">
      <alignment horizontal="center" vertical="center" wrapText="1"/>
    </xf>
    <xf numFmtId="49" fontId="5"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3" applyNumberFormat="1" applyFont="1" applyFill="1" applyBorder="1" applyAlignment="1" applyProtection="1">
      <alignment horizontal="center" vertical="center" wrapText="1"/>
    </xf>
    <xf numFmtId="0" fontId="5" fillId="0" borderId="5" xfId="51" applyNumberFormat="1" applyFont="1" applyFill="1" applyBorder="1" applyAlignment="1" applyProtection="1">
      <alignment horizontal="center" vertical="center" wrapText="1"/>
    </xf>
    <xf numFmtId="0" fontId="80" fillId="0" borderId="0" xfId="43" applyNumberFormat="1" applyFont="1" applyFill="1" applyBorder="1" applyAlignment="1" applyProtection="1">
      <alignment horizontal="center" vertical="center" wrapText="1"/>
    </xf>
    <xf numFmtId="0" fontId="80" fillId="0" borderId="0" xfId="51" applyNumberFormat="1" applyFont="1" applyFill="1" applyBorder="1" applyAlignment="1" applyProtection="1">
      <alignment horizontal="center" vertical="center" wrapText="1"/>
    </xf>
    <xf numFmtId="0" fontId="80" fillId="0" borderId="0" xfId="0" applyNumberFormat="1" applyFont="1" applyFill="1" applyBorder="1" applyAlignment="1">
      <alignment horizontal="center" vertical="center"/>
    </xf>
    <xf numFmtId="0" fontId="5" fillId="0" borderId="5" xfId="53" applyNumberFormat="1" applyFont="1" applyFill="1" applyBorder="1" applyAlignment="1" applyProtection="1">
      <alignment horizontal="center" vertical="center" wrapText="1"/>
    </xf>
    <xf numFmtId="0" fontId="5" fillId="0" borderId="5" xfId="43" applyFont="1" applyFill="1" applyBorder="1" applyAlignment="1" applyProtection="1">
      <alignment horizontal="left" vertical="center" wrapText="1" indent="1"/>
    </xf>
    <xf numFmtId="0" fontId="5" fillId="0" borderId="5" xfId="53" applyNumberFormat="1" applyFont="1" applyFill="1" applyBorder="1" applyAlignment="1" applyProtection="1">
      <alignment vertical="center" wrapText="1"/>
    </xf>
    <xf numFmtId="0" fontId="5" fillId="0" borderId="5" xfId="43" applyFont="1" applyFill="1" applyBorder="1" applyAlignment="1" applyProtection="1">
      <alignment horizontal="left" vertical="center" wrapText="1" indent="2"/>
    </xf>
    <xf numFmtId="0" fontId="5" fillId="0" borderId="5" xfId="43" applyFont="1" applyFill="1" applyBorder="1" applyAlignment="1" applyProtection="1">
      <alignment horizontal="left" vertical="center" wrapText="1" indent="3"/>
    </xf>
    <xf numFmtId="0" fontId="5" fillId="0" borderId="5" xfId="43" applyFont="1" applyFill="1" applyBorder="1" applyAlignment="1" applyProtection="1">
      <alignment horizontal="left" vertical="center" wrapText="1" indent="4"/>
    </xf>
    <xf numFmtId="0" fontId="5" fillId="0" borderId="5" xfId="53" applyNumberFormat="1" applyFont="1" applyFill="1" applyBorder="1" applyAlignment="1" applyProtection="1">
      <alignment horizontal="left" vertical="top" wrapText="1"/>
    </xf>
    <xf numFmtId="49" fontId="80" fillId="0" borderId="0" xfId="32" applyNumberFormat="1" applyFont="1" applyFill="1" applyBorder="1" applyAlignment="1" applyProtection="1">
      <alignment horizontal="center" vertical="center" wrapText="1"/>
    </xf>
    <xf numFmtId="0" fontId="5" fillId="0" borderId="0" xfId="53" applyFont="1" applyFill="1" applyAlignment="1" applyProtection="1">
      <alignment vertical="center"/>
    </xf>
    <xf numFmtId="0" fontId="5" fillId="0" borderId="0" xfId="53" applyNumberFormat="1" applyFont="1" applyFill="1" applyAlignment="1" applyProtection="1">
      <alignment vertical="center"/>
    </xf>
    <xf numFmtId="0" fontId="5" fillId="0" borderId="24" xfId="53" applyFont="1" applyFill="1" applyBorder="1" applyAlignment="1" applyProtection="1">
      <alignment vertical="center"/>
    </xf>
    <xf numFmtId="49" fontId="0" fillId="0" borderId="25" xfId="0" applyFill="1" applyBorder="1" applyAlignment="1" applyProtection="1">
      <alignment horizontal="left" vertical="center" indent="1"/>
    </xf>
    <xf numFmtId="0" fontId="5" fillId="0" borderId="0" xfId="43" applyFont="1" applyFill="1" applyBorder="1" applyAlignment="1" applyProtection="1">
      <alignment horizontal="right" vertical="center" wrapText="1"/>
    </xf>
    <xf numFmtId="0" fontId="1" fillId="0" borderId="0" xfId="54" applyNumberFormat="1"/>
    <xf numFmtId="0" fontId="5" fillId="7" borderId="12" xfId="51" applyNumberFormat="1" applyFont="1" applyFill="1" applyBorder="1" applyAlignment="1" applyProtection="1">
      <alignment horizontal="left" vertical="center" wrapText="1"/>
    </xf>
    <xf numFmtId="0" fontId="5" fillId="0" borderId="12" xfId="51"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49" fontId="0" fillId="0" borderId="5" xfId="0" applyFont="1" applyBorder="1">
      <alignment vertical="top"/>
    </xf>
    <xf numFmtId="49" fontId="5" fillId="11" borderId="5" xfId="51" applyNumberFormat="1"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5" fillId="0" borderId="0" xfId="31" applyFont="1" applyFill="1" applyBorder="1" applyAlignment="1" applyProtection="1">
      <alignment horizontal="left" vertical="center" wrapText="1"/>
    </xf>
    <xf numFmtId="0" fontId="5" fillId="0" borderId="14" xfId="53" applyFont="1" applyFill="1" applyBorder="1" applyAlignment="1" applyProtection="1">
      <alignment horizontal="center" vertical="center" wrapText="1"/>
    </xf>
    <xf numFmtId="49" fontId="0" fillId="0" borderId="5" xfId="0" applyFont="1" applyBorder="1" applyAlignment="1">
      <alignment horizontal="left" vertical="center" wrapText="1" indent="1"/>
    </xf>
    <xf numFmtId="0" fontId="5" fillId="10" borderId="19" xfId="53" applyFont="1" applyFill="1" applyBorder="1" applyAlignment="1" applyProtection="1">
      <alignment vertical="center" wrapText="1"/>
    </xf>
    <xf numFmtId="0" fontId="5" fillId="10" borderId="25" xfId="53" applyFont="1" applyFill="1" applyBorder="1" applyAlignment="1" applyProtection="1">
      <alignment vertical="center" wrapText="1"/>
    </xf>
    <xf numFmtId="0" fontId="0" fillId="0" borderId="12" xfId="0" applyNumberFormat="1" applyFont="1" applyBorder="1" applyAlignment="1">
      <alignment horizontal="center" vertical="center"/>
    </xf>
    <xf numFmtId="49" fontId="5" fillId="0" borderId="12" xfId="53" applyNumberFormat="1" applyFont="1" applyFill="1" applyBorder="1" applyAlignment="1" applyProtection="1">
      <alignment horizontal="left" vertical="center" wrapText="1"/>
    </xf>
    <xf numFmtId="49" fontId="50" fillId="0" borderId="5" xfId="27" applyNumberFormat="1" applyFill="1" applyBorder="1" applyAlignment="1" applyProtection="1">
      <alignment horizontal="left" vertical="center" wrapText="1"/>
    </xf>
    <xf numFmtId="49" fontId="0" fillId="0" borderId="5" xfId="51" applyNumberFormat="1" applyFont="1" applyFill="1" applyBorder="1" applyAlignment="1" applyProtection="1">
      <alignment horizontal="left" vertical="center" wrapText="1"/>
    </xf>
    <xf numFmtId="49" fontId="50" fillId="5" borderId="5" xfId="27" applyNumberFormat="1" applyFill="1" applyBorder="1" applyAlignment="1" applyProtection="1">
      <alignment horizontal="left" vertical="center" wrapText="1"/>
      <protection locked="0"/>
    </xf>
    <xf numFmtId="49" fontId="5" fillId="5" borderId="12" xfId="53" applyNumberFormat="1" applyFont="1" applyFill="1" applyBorder="1" applyAlignment="1" applyProtection="1">
      <alignment horizontal="left" vertical="center" wrapText="1"/>
      <protection locked="0"/>
    </xf>
    <xf numFmtId="49" fontId="0" fillId="5" borderId="5" xfId="51" applyNumberFormat="1" applyFont="1" applyFill="1" applyBorder="1" applyAlignment="1" applyProtection="1">
      <alignment horizontal="left" vertical="center" wrapText="1"/>
      <protection locked="0"/>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31" fillId="0" borderId="16"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2" fillId="0" borderId="24" xfId="39" applyNumberFormat="1" applyFont="1" applyBorder="1" applyAlignment="1" applyProtection="1">
      <alignment vertical="center"/>
    </xf>
    <xf numFmtId="0" fontId="14" fillId="0" borderId="0" xfId="40" applyNumberFormat="1" applyFont="1" applyFill="1" applyBorder="1" applyAlignment="1" applyProtection="1">
      <alignment horizontal="justify" vertical="top" wrapText="1"/>
    </xf>
    <xf numFmtId="49" fontId="14" fillId="0" borderId="0" xfId="40" applyFont="1" applyFill="1" applyBorder="1" applyAlignment="1" applyProtection="1">
      <alignment horizontal="left" vertical="top" wrapText="1" indent="1"/>
    </xf>
    <xf numFmtId="49" fontId="14" fillId="0" borderId="9" xfId="40" applyFont="1" applyFill="1" applyBorder="1" applyAlignment="1" applyProtection="1">
      <alignment vertical="center" wrapText="1"/>
    </xf>
    <xf numFmtId="49" fontId="14" fillId="0" borderId="0" xfId="40"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0" applyFont="1" applyFill="1" applyBorder="1" applyAlignment="1" applyProtection="1">
      <alignment horizontal="left" vertical="center" wrapText="1"/>
    </xf>
    <xf numFmtId="49" fontId="14" fillId="0" borderId="0" xfId="40" applyFont="1" applyFill="1" applyBorder="1" applyAlignment="1" applyProtection="1">
      <alignment horizontal="left" vertical="center" wrapText="1"/>
    </xf>
    <xf numFmtId="49" fontId="25" fillId="0" borderId="0" xfId="30" applyNumberFormat="1" applyFont="1" applyFill="1" applyBorder="1" applyAlignment="1" applyProtection="1">
      <alignment horizontal="left" vertical="top" wrapText="1" indent="1"/>
    </xf>
    <xf numFmtId="0" fontId="14" fillId="0" borderId="0" xfId="40" applyNumberFormat="1" applyFont="1" applyFill="1" applyBorder="1" applyAlignment="1" applyProtection="1">
      <alignment horizontal="justify" vertical="center" wrapText="1"/>
    </xf>
    <xf numFmtId="49" fontId="14" fillId="0" borderId="0" xfId="40" applyFont="1" applyFill="1" applyBorder="1" applyAlignment="1" applyProtection="1">
      <alignment horizontal="left"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0" fontId="14" fillId="0" borderId="0" xfId="46" applyFont="1" applyFill="1" applyBorder="1" applyAlignment="1" applyProtection="1">
      <alignment vertical="top" wrapText="1"/>
    </xf>
    <xf numFmtId="49" fontId="50" fillId="0" borderId="0" xfId="27" applyNumberFormat="1" applyBorder="1" applyAlignment="1" applyProtection="1">
      <alignment vertical="center"/>
    </xf>
    <xf numFmtId="0" fontId="18" fillId="0" borderId="0" xfId="19" applyFont="1" applyFill="1" applyBorder="1" applyAlignment="1" applyProtection="1">
      <alignment horizontal="left" vertical="top" wrapText="1"/>
    </xf>
    <xf numFmtId="49" fontId="14" fillId="0" borderId="0" xfId="40"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40" applyNumberFormat="1" applyFont="1" applyFill="1" applyBorder="1" applyAlignment="1" applyProtection="1">
      <alignment horizontal="left" vertical="center" wrapText="1"/>
    </xf>
    <xf numFmtId="0" fontId="32" fillId="0" borderId="0" xfId="40" applyNumberFormat="1" applyFont="1" applyFill="1" applyBorder="1" applyAlignment="1" applyProtection="1">
      <alignment horizontal="justify" vertical="top" wrapText="1"/>
    </xf>
    <xf numFmtId="0" fontId="5" fillId="0" borderId="31" xfId="50" applyFont="1" applyFill="1" applyBorder="1" applyAlignment="1" applyProtection="1">
      <alignment horizontal="left" vertical="center" wrapText="1" indent="1"/>
    </xf>
    <xf numFmtId="0" fontId="5" fillId="0" borderId="0" xfId="50" applyFont="1" applyFill="1" applyAlignment="1" applyProtection="1">
      <alignment vertical="center" wrapText="1"/>
    </xf>
    <xf numFmtId="14" fontId="5" fillId="7" borderId="15" xfId="51" applyNumberFormat="1" applyFont="1" applyFill="1" applyBorder="1" applyAlignment="1" applyProtection="1">
      <alignment horizontal="left" vertical="center" wrapText="1" indent="1"/>
    </xf>
    <xf numFmtId="14" fontId="5" fillId="7" borderId="21" xfId="51" applyNumberFormat="1" applyFont="1" applyFill="1" applyBorder="1" applyAlignment="1" applyProtection="1">
      <alignment horizontal="left" vertical="center" wrapText="1" indent="1"/>
    </xf>
    <xf numFmtId="14" fontId="5" fillId="7" borderId="22" xfId="51" applyNumberFormat="1" applyFont="1" applyFill="1" applyBorder="1" applyAlignment="1" applyProtection="1">
      <alignment horizontal="left" vertical="center" wrapText="1" indent="1"/>
    </xf>
    <xf numFmtId="0" fontId="31" fillId="0" borderId="16" xfId="53" applyFont="1" applyFill="1" applyBorder="1" applyAlignment="1" applyProtection="1">
      <alignment horizontal="center" vertical="center" wrapText="1"/>
    </xf>
    <xf numFmtId="0" fontId="27" fillId="0" borderId="16" xfId="53" applyFont="1" applyFill="1" applyBorder="1" applyAlignment="1" applyProtection="1">
      <alignment horizontal="center" vertical="center" wrapText="1"/>
    </xf>
    <xf numFmtId="0" fontId="5" fillId="0" borderId="5" xfId="53" applyFont="1" applyFill="1" applyBorder="1" applyAlignment="1" applyProtection="1">
      <alignment horizontal="center" vertical="center" wrapText="1"/>
    </xf>
    <xf numFmtId="0" fontId="5" fillId="7" borderId="15" xfId="53" applyNumberFormat="1" applyFont="1" applyFill="1" applyBorder="1" applyAlignment="1" applyProtection="1">
      <alignment horizontal="left" vertical="center" wrapText="1" indent="1"/>
    </xf>
    <xf numFmtId="0" fontId="5" fillId="9" borderId="21" xfId="53" applyNumberFormat="1" applyFont="1" applyFill="1" applyBorder="1" applyAlignment="1" applyProtection="1">
      <alignment horizontal="left" vertical="center" wrapText="1" indent="1"/>
    </xf>
    <xf numFmtId="0" fontId="5" fillId="9" borderId="22" xfId="53" applyNumberFormat="1" applyFont="1" applyFill="1" applyBorder="1" applyAlignment="1" applyProtection="1">
      <alignment horizontal="left" vertical="center" wrapText="1" indent="1"/>
    </xf>
    <xf numFmtId="14" fontId="31" fillId="0" borderId="15" xfId="51" applyNumberFormat="1" applyFont="1" applyFill="1" applyBorder="1" applyAlignment="1" applyProtection="1">
      <alignment horizontal="center" vertical="center" wrapText="1"/>
    </xf>
    <xf numFmtId="14" fontId="31" fillId="0" borderId="21" xfId="51" applyNumberFormat="1" applyFont="1" applyFill="1" applyBorder="1" applyAlignment="1" applyProtection="1">
      <alignment horizontal="center" vertical="center" wrapText="1"/>
    </xf>
    <xf numFmtId="14" fontId="46" fillId="0" borderId="22" xfId="51" applyNumberFormat="1" applyFont="1" applyFill="1" applyBorder="1" applyAlignment="1" applyProtection="1">
      <alignment horizontal="center" vertical="center" wrapText="1"/>
    </xf>
    <xf numFmtId="166" fontId="5" fillId="0" borderId="12" xfId="53" applyNumberFormat="1" applyFont="1" applyFill="1" applyBorder="1" applyAlignment="1" applyProtection="1">
      <alignment horizontal="center" vertical="center" wrapText="1"/>
    </xf>
    <xf numFmtId="166" fontId="5" fillId="0" borderId="14" xfId="53" applyNumberFormat="1" applyFont="1" applyFill="1" applyBorder="1" applyAlignment="1" applyProtection="1">
      <alignment horizontal="center" vertical="center" wrapText="1"/>
    </xf>
    <xf numFmtId="166" fontId="5" fillId="0" borderId="5" xfId="53"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3" applyFont="1" applyFill="1" applyBorder="1" applyAlignment="1" applyProtection="1">
      <alignment horizontal="center" vertical="center" wrapText="1"/>
    </xf>
    <xf numFmtId="49" fontId="5" fillId="0" borderId="0" xfId="51" applyNumberFormat="1"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49" fontId="5" fillId="7" borderId="5" xfId="51" applyNumberFormat="1" applyFont="1" applyFill="1" applyBorder="1" applyAlignment="1" applyProtection="1">
      <alignment horizontal="center" vertical="center" wrapText="1"/>
    </xf>
    <xf numFmtId="49" fontId="5" fillId="11" borderId="5" xfId="51"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0" fontId="54" fillId="0" borderId="5" xfId="38" applyNumberFormat="1" applyFont="1" applyBorder="1" applyAlignment="1" applyProtection="1">
      <alignment horizontal="center" vertical="center" wrapTex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3" applyFont="1" applyFill="1" applyBorder="1" applyAlignment="1" applyProtection="1">
      <alignment horizontal="center" vertical="center" wrapText="1"/>
    </xf>
    <xf numFmtId="0" fontId="5" fillId="0" borderId="30" xfId="53" applyFont="1" applyFill="1" applyBorder="1" applyAlignment="1" applyProtection="1">
      <alignment horizontal="center" vertical="center" wrapText="1"/>
    </xf>
    <xf numFmtId="0" fontId="5" fillId="0" borderId="0" xfId="43" applyFont="1" applyFill="1" applyBorder="1" applyAlignment="1" applyProtection="1">
      <alignment horizontal="right" vertical="center" wrapText="1"/>
    </xf>
    <xf numFmtId="49" fontId="5" fillId="7" borderId="15" xfId="51" applyNumberFormat="1" applyFont="1" applyFill="1" applyBorder="1" applyAlignment="1" applyProtection="1">
      <alignment horizontal="left" vertical="center" wrapText="1" indent="2"/>
    </xf>
    <xf numFmtId="49" fontId="5" fillId="11" borderId="21" xfId="51" applyNumberFormat="1" applyFont="1" applyFill="1" applyBorder="1" applyAlignment="1" applyProtection="1">
      <alignment horizontal="left" vertical="center" wrapText="1" indent="2"/>
    </xf>
    <xf numFmtId="49" fontId="5" fillId="11" borderId="22" xfId="51" applyNumberFormat="1" applyFont="1" applyFill="1" applyBorder="1" applyAlignment="1" applyProtection="1">
      <alignment horizontal="left" vertical="center" wrapText="1" indent="2"/>
    </xf>
    <xf numFmtId="49" fontId="5" fillId="0" borderId="5" xfId="32" applyNumberFormat="1" applyFont="1" applyFill="1" applyBorder="1" applyAlignment="1" applyProtection="1">
      <alignment horizontal="center" vertical="center" wrapText="1"/>
    </xf>
    <xf numFmtId="14" fontId="46" fillId="0" borderId="15" xfId="51" applyNumberFormat="1" applyFont="1" applyFill="1" applyBorder="1" applyAlignment="1" applyProtection="1">
      <alignment horizontal="center" vertical="center" wrapText="1"/>
    </xf>
    <xf numFmtId="14" fontId="46" fillId="0" borderId="21" xfId="51" applyNumberFormat="1" applyFont="1" applyFill="1" applyBorder="1" applyAlignment="1" applyProtection="1">
      <alignment horizontal="center" vertical="center" wrapText="1"/>
    </xf>
    <xf numFmtId="0" fontId="54" fillId="9" borderId="22" xfId="35" applyNumberFormat="1" applyFont="1" applyFill="1" applyBorder="1" applyAlignment="1" applyProtection="1">
      <alignment horizontal="left" vertical="center" wrapText="1" indent="1"/>
    </xf>
    <xf numFmtId="0" fontId="54" fillId="9" borderId="21" xfId="35" applyNumberFormat="1" applyFont="1" applyFill="1" applyBorder="1" applyAlignment="1" applyProtection="1">
      <alignment horizontal="left" vertical="center" wrapText="1" indent="1"/>
    </xf>
    <xf numFmtId="0" fontId="5" fillId="15" borderId="0" xfId="43" applyFont="1" applyFill="1" applyBorder="1" applyAlignment="1" applyProtection="1">
      <alignment horizontal="center" vertical="center" wrapText="1"/>
    </xf>
    <xf numFmtId="0" fontId="5" fillId="0" borderId="5" xfId="43" applyFont="1" applyFill="1" applyBorder="1" applyAlignment="1" applyProtection="1">
      <alignment horizontal="center" vertical="center" wrapText="1"/>
    </xf>
    <xf numFmtId="0" fontId="5" fillId="0" borderId="20" xfId="39" applyNumberFormat="1" applyFont="1" applyBorder="1" applyAlignment="1" applyProtection="1">
      <alignment horizontal="left" vertical="center" wrapText="1" indent="1"/>
    </xf>
    <xf numFmtId="0" fontId="5" fillId="0" borderId="15" xfId="39" applyNumberFormat="1" applyFont="1" applyBorder="1" applyAlignment="1" applyProtection="1">
      <alignment horizontal="left" vertical="center" wrapText="1" indent="1"/>
    </xf>
    <xf numFmtId="0" fontId="5" fillId="0" borderId="18" xfId="39" applyNumberFormat="1" applyFont="1" applyBorder="1" applyAlignment="1" applyProtection="1">
      <alignment horizontal="left" vertical="center" wrapText="1" indent="1"/>
    </xf>
    <xf numFmtId="0" fontId="5" fillId="0" borderId="26" xfId="39" applyNumberFormat="1" applyFont="1" applyBorder="1" applyAlignment="1" applyProtection="1">
      <alignment horizontal="left" vertical="center" indent="1"/>
    </xf>
    <xf numFmtId="0" fontId="5" fillId="0" borderId="22" xfId="39" applyNumberFormat="1" applyFont="1" applyBorder="1" applyAlignment="1" applyProtection="1">
      <alignment horizontal="left" vertical="center" indent="1"/>
    </xf>
    <xf numFmtId="0" fontId="5" fillId="0" borderId="23" xfId="39" applyNumberFormat="1" applyFont="1" applyBorder="1" applyAlignment="1" applyProtection="1">
      <alignment horizontal="left" vertical="center" indent="1"/>
    </xf>
    <xf numFmtId="0" fontId="35" fillId="0" borderId="0" xfId="39" applyNumberFormat="1" applyFill="1" applyBorder="1" applyAlignment="1" applyProtection="1">
      <alignment horizontal="center" vertical="center"/>
    </xf>
    <xf numFmtId="0" fontId="5" fillId="0" borderId="0" xfId="31" applyFont="1" applyFill="1" applyBorder="1" applyAlignment="1" applyProtection="1">
      <alignment horizontal="center" vertical="center" wrapText="1"/>
    </xf>
    <xf numFmtId="0" fontId="35" fillId="0" borderId="0" xfId="39" applyNumberFormat="1" applyFill="1" applyBorder="1" applyAlignment="1" applyProtection="1">
      <alignment horizontal="right" vertical="center"/>
    </xf>
    <xf numFmtId="0" fontId="5" fillId="0" borderId="22" xfId="53"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0" xfId="53"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49" fontId="5" fillId="0" borderId="0" xfId="53" applyNumberFormat="1" applyFont="1" applyFill="1" applyAlignment="1" applyProtection="1">
      <alignment vertical="center" wrapText="1"/>
    </xf>
    <xf numFmtId="0" fontId="5" fillId="0" borderId="15" xfId="53" applyFont="1" applyFill="1" applyBorder="1" applyAlignment="1" applyProtection="1">
      <alignment horizontal="center" vertical="center" wrapText="1"/>
    </xf>
    <xf numFmtId="0" fontId="5" fillId="0" borderId="26" xfId="53"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5" fillId="0" borderId="12" xfId="32" applyFont="1" applyFill="1" applyBorder="1" applyAlignment="1" applyProtection="1">
      <alignment horizontal="left" vertical="top" wrapText="1"/>
    </xf>
    <xf numFmtId="0" fontId="5" fillId="0" borderId="14" xfId="32" applyFont="1" applyFill="1" applyBorder="1" applyAlignment="1" applyProtection="1">
      <alignment horizontal="left" vertical="top"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3" applyNumberFormat="1" applyFont="1" applyFill="1" applyBorder="1" applyAlignment="1" applyProtection="1">
      <alignment horizontal="left" vertical="top" wrapText="1"/>
    </xf>
    <xf numFmtId="0" fontId="5" fillId="0" borderId="22" xfId="53" applyNumberFormat="1" applyFont="1" applyFill="1" applyBorder="1" applyAlignment="1" applyProtection="1">
      <alignment horizontal="left" vertical="top" wrapText="1"/>
    </xf>
    <xf numFmtId="49" fontId="5" fillId="0" borderId="0" xfId="38"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4"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5"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0" applyFont="1" applyAlignment="1" applyProtection="1">
      <alignment horizontal="left" vertical="center" wrapText="1"/>
    </xf>
    <xf numFmtId="0" fontId="40" fillId="0" borderId="0" xfId="50" applyFont="1" applyAlignment="1" applyProtection="1">
      <alignment horizontal="left" vertical="top" wrapText="1"/>
    </xf>
    <xf numFmtId="0" fontId="8" fillId="0" borderId="0" xfId="50" applyFont="1" applyAlignment="1" applyProtection="1">
      <alignment horizontal="justify" vertical="top" wrapText="1"/>
    </xf>
    <xf numFmtId="0" fontId="40" fillId="0" borderId="0" xfId="50" applyFont="1" applyAlignment="1" applyProtection="1">
      <alignment horizontal="justify" vertical="top" wrapText="1"/>
    </xf>
    <xf numFmtId="0" fontId="27" fillId="0" borderId="16" xfId="53" applyFont="1" applyFill="1" applyBorder="1" applyAlignment="1" applyProtection="1">
      <alignment horizontal="center" vertical="top" wrapText="1"/>
    </xf>
    <xf numFmtId="0" fontId="5" fillId="9" borderId="5" xfId="53" applyNumberFormat="1" applyFont="1" applyFill="1" applyBorder="1" applyAlignment="1" applyProtection="1">
      <alignment horizontal="left" vertical="center" wrapText="1"/>
      <protection locked="0"/>
    </xf>
    <xf numFmtId="0" fontId="27" fillId="0" borderId="0" xfId="53" applyFont="1" applyFill="1" applyBorder="1" applyAlignment="1" applyProtection="1">
      <alignment horizontal="center" vertical="top" wrapText="1"/>
    </xf>
    <xf numFmtId="14" fontId="46" fillId="0" borderId="5" xfId="51" applyNumberFormat="1" applyFont="1" applyFill="1" applyBorder="1" applyAlignment="1" applyProtection="1">
      <alignment horizontal="center" vertical="center" wrapText="1"/>
    </xf>
    <xf numFmtId="14" fontId="46" fillId="0" borderId="25" xfId="51" applyNumberFormat="1" applyFont="1" applyFill="1" applyBorder="1" applyAlignment="1" applyProtection="1">
      <alignment horizontal="center" vertical="center" wrapText="1"/>
    </xf>
    <xf numFmtId="14" fontId="46" fillId="0" borderId="19" xfId="51" applyNumberFormat="1" applyFont="1" applyFill="1" applyBorder="1" applyAlignment="1" applyProtection="1">
      <alignment horizontal="center" vertical="center" wrapTex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14" fontId="5" fillId="7" borderId="5" xfId="51" applyNumberFormat="1" applyFont="1" applyFill="1" applyBorder="1" applyAlignment="1" applyProtection="1">
      <alignment horizontal="left" vertical="center" wrapText="1" indent="1"/>
    </xf>
  </cellXfs>
  <cellStyles count="24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1" xfId="129" builtinId="30" hidden="1"/>
    <cellStyle name="20% - Акцент1" xfId="170" builtinId="30" hidden="1"/>
    <cellStyle name="20% - Акцент1" xfId="216" builtinId="30" hidden="1"/>
    <cellStyle name="20% - Акцент2" xfId="77" builtinId="34" hidden="1"/>
    <cellStyle name="20% - Акцент2" xfId="133" builtinId="34" hidden="1"/>
    <cellStyle name="20% - Акцент2" xfId="174" builtinId="34" hidden="1"/>
    <cellStyle name="20% - Акцент2" xfId="220" builtinId="34" hidden="1"/>
    <cellStyle name="20% - Акцент3" xfId="81" builtinId="38" hidden="1"/>
    <cellStyle name="20% - Акцент3" xfId="137" builtinId="38" hidden="1"/>
    <cellStyle name="20% - Акцент3" xfId="178" builtinId="38" hidden="1"/>
    <cellStyle name="20% - Акцент3" xfId="224" builtinId="38" hidden="1"/>
    <cellStyle name="20% - Акцент4" xfId="85" builtinId="42" hidden="1"/>
    <cellStyle name="20% - Акцент4" xfId="141" builtinId="42" hidden="1"/>
    <cellStyle name="20% - Акцент4" xfId="182" builtinId="42" hidden="1"/>
    <cellStyle name="20% - Акцент4" xfId="228" builtinId="42" hidden="1"/>
    <cellStyle name="20% - Акцент5" xfId="89" builtinId="46" hidden="1"/>
    <cellStyle name="20% - Акцент5" xfId="145" builtinId="46" hidden="1"/>
    <cellStyle name="20% - Акцент5" xfId="186" builtinId="46" hidden="1"/>
    <cellStyle name="20% - Акцент5" xfId="232" builtinId="46" hidden="1"/>
    <cellStyle name="20% - Акцент6" xfId="93" builtinId="50" hidden="1"/>
    <cellStyle name="20% - Акцент6" xfId="149" builtinId="50" hidden="1"/>
    <cellStyle name="20% - Акцент6" xfId="190" builtinId="50" hidden="1"/>
    <cellStyle name="20% - Акцент6" xfId="236" builtinId="50" hidden="1"/>
    <cellStyle name="40% - Акцент1" xfId="74" builtinId="31" hidden="1"/>
    <cellStyle name="40% - Акцент1" xfId="130" builtinId="31" hidden="1"/>
    <cellStyle name="40% - Акцент1" xfId="171" builtinId="31" hidden="1"/>
    <cellStyle name="40% - Акцент1" xfId="217" builtinId="31" hidden="1"/>
    <cellStyle name="40% - Акцент2" xfId="78" builtinId="35" hidden="1"/>
    <cellStyle name="40% - Акцент2" xfId="134" builtinId="35" hidden="1"/>
    <cellStyle name="40% - Акцент2" xfId="175" builtinId="35" hidden="1"/>
    <cellStyle name="40% - Акцент2" xfId="221" builtinId="35" hidden="1"/>
    <cellStyle name="40% - Акцент3" xfId="82" builtinId="39" hidden="1"/>
    <cellStyle name="40% - Акцент3" xfId="138" builtinId="39" hidden="1"/>
    <cellStyle name="40% - Акцент3" xfId="179" builtinId="39" hidden="1"/>
    <cellStyle name="40% - Акцент3" xfId="225" builtinId="39" hidden="1"/>
    <cellStyle name="40% - Акцент4" xfId="86" builtinId="43" hidden="1"/>
    <cellStyle name="40% - Акцент4" xfId="142" builtinId="43" hidden="1"/>
    <cellStyle name="40% - Акцент4" xfId="183" builtinId="43" hidden="1"/>
    <cellStyle name="40% - Акцент4" xfId="229" builtinId="43" hidden="1"/>
    <cellStyle name="40% - Акцент5" xfId="90" builtinId="47" hidden="1"/>
    <cellStyle name="40% - Акцент5" xfId="146" builtinId="47" hidden="1"/>
    <cellStyle name="40% - Акцент5" xfId="187" builtinId="47" hidden="1"/>
    <cellStyle name="40% - Акцент5" xfId="233" builtinId="47" hidden="1"/>
    <cellStyle name="40% - Акцент6" xfId="94" builtinId="51" hidden="1"/>
    <cellStyle name="40% - Акцент6" xfId="150" builtinId="51" hidden="1"/>
    <cellStyle name="40% - Акцент6" xfId="191" builtinId="51" hidden="1"/>
    <cellStyle name="40% - Акцент6" xfId="237" builtinId="51" hidden="1"/>
    <cellStyle name="60% - Акцент1" xfId="75" builtinId="32" hidden="1"/>
    <cellStyle name="60% - Акцент1" xfId="131" builtinId="32" hidden="1"/>
    <cellStyle name="60% - Акцент1" xfId="172" builtinId="32" hidden="1"/>
    <cellStyle name="60% - Акцент1" xfId="218" builtinId="32" hidden="1"/>
    <cellStyle name="60% - Акцент2" xfId="79" builtinId="36" hidden="1"/>
    <cellStyle name="60% - Акцент2" xfId="135" builtinId="36" hidden="1"/>
    <cellStyle name="60% - Акцент2" xfId="176" builtinId="36" hidden="1"/>
    <cellStyle name="60% - Акцент2" xfId="222" builtinId="36" hidden="1"/>
    <cellStyle name="60% - Акцент3" xfId="83" builtinId="40" hidden="1"/>
    <cellStyle name="60% - Акцент3" xfId="139" builtinId="40" hidden="1"/>
    <cellStyle name="60% - Акцент3" xfId="180" builtinId="40" hidden="1"/>
    <cellStyle name="60% - Акцент3" xfId="226" builtinId="40" hidden="1"/>
    <cellStyle name="60% - Акцент4" xfId="87" builtinId="44" hidden="1"/>
    <cellStyle name="60% - Акцент4" xfId="143" builtinId="44" hidden="1"/>
    <cellStyle name="60% - Акцент4" xfId="184" builtinId="44" hidden="1"/>
    <cellStyle name="60% - Акцент4" xfId="230" builtinId="44" hidden="1"/>
    <cellStyle name="60% - Акцент5" xfId="91" builtinId="48" hidden="1"/>
    <cellStyle name="60% - Акцент5" xfId="147" builtinId="48" hidden="1"/>
    <cellStyle name="60% - Акцент5" xfId="188" builtinId="48" hidden="1"/>
    <cellStyle name="60% - Акцент5" xfId="234" builtinId="48" hidden="1"/>
    <cellStyle name="60% - Акцент6" xfId="95" builtinId="52" hidden="1"/>
    <cellStyle name="60% - Акцент6" xfId="151" builtinId="52" hidden="1"/>
    <cellStyle name="60% - Акцент6" xfId="192" builtinId="52" hidden="1"/>
    <cellStyle name="60% - Акцент6" xfId="238" builtinId="52" hidden="1"/>
    <cellStyle name="Currency [0]" xfId="16"/>
    <cellStyle name="currency1" xfId="96"/>
    <cellStyle name="Currency2" xfId="17"/>
    <cellStyle name="currency3" xfId="97"/>
    <cellStyle name="currency4" xfId="98"/>
    <cellStyle name="Followed Hyperlink" xfId="18"/>
    <cellStyle name="Header 3" xfId="19"/>
    <cellStyle name="Hyperlink" xfId="20"/>
    <cellStyle name="normal" xfId="21"/>
    <cellStyle name="Normal1" xfId="22"/>
    <cellStyle name="Normal2" xfId="23"/>
    <cellStyle name="Percent1" xfId="24"/>
    <cellStyle name="Title 4" xfId="25"/>
    <cellStyle name="Акцент1" xfId="72" builtinId="29" hidden="1"/>
    <cellStyle name="Акцент1" xfId="128" builtinId="29" hidden="1"/>
    <cellStyle name="Акцент1" xfId="169" builtinId="29" hidden="1"/>
    <cellStyle name="Акцент1" xfId="215" builtinId="29" hidden="1"/>
    <cellStyle name="Акцент2" xfId="76" builtinId="33" hidden="1"/>
    <cellStyle name="Акцент2" xfId="132" builtinId="33" hidden="1"/>
    <cellStyle name="Акцент2" xfId="173" builtinId="33" hidden="1"/>
    <cellStyle name="Акцент2" xfId="219" builtinId="33" hidden="1"/>
    <cellStyle name="Акцент3" xfId="80" builtinId="37" hidden="1"/>
    <cellStyle name="Акцент3" xfId="136" builtinId="37" hidden="1"/>
    <cellStyle name="Акцент3" xfId="177" builtinId="37" hidden="1"/>
    <cellStyle name="Акцент3" xfId="223" builtinId="37" hidden="1"/>
    <cellStyle name="Акцент4" xfId="84" builtinId="41" hidden="1"/>
    <cellStyle name="Акцент4" xfId="140" builtinId="41" hidden="1"/>
    <cellStyle name="Акцент4" xfId="181" builtinId="41" hidden="1"/>
    <cellStyle name="Акцент4" xfId="227" builtinId="41" hidden="1"/>
    <cellStyle name="Акцент5" xfId="88" builtinId="45" hidden="1"/>
    <cellStyle name="Акцент5" xfId="144" builtinId="45" hidden="1"/>
    <cellStyle name="Акцент5" xfId="185" builtinId="45" hidden="1"/>
    <cellStyle name="Акцент5" xfId="231" builtinId="45" hidden="1"/>
    <cellStyle name="Акцент6" xfId="92" builtinId="49" hidden="1"/>
    <cellStyle name="Акцент6" xfId="148" builtinId="49" hidden="1"/>
    <cellStyle name="Акцент6" xfId="189" builtinId="49" hidden="1"/>
    <cellStyle name="Акцент6" xfId="235" builtinId="49" hidden="1"/>
    <cellStyle name="Ввод " xfId="26" builtinId="20" customBuiltin="1"/>
    <cellStyle name="Вывод" xfId="64" builtinId="21" hidden="1"/>
    <cellStyle name="Вывод" xfId="120" builtinId="21" hidden="1"/>
    <cellStyle name="Вывод" xfId="161" builtinId="21" hidden="1"/>
    <cellStyle name="Вывод" xfId="207" builtinId="21" hidden="1"/>
    <cellStyle name="Вычисление" xfId="65" builtinId="22" hidden="1"/>
    <cellStyle name="Вычисление" xfId="121" builtinId="22" hidden="1"/>
    <cellStyle name="Вычисление" xfId="162" builtinId="22" hidden="1"/>
    <cellStyle name="Вычисление" xfId="208" builtinId="22" hidden="1"/>
    <cellStyle name="Гиперссылка" xfId="27" builtinId="8" customBuiltin="1"/>
    <cellStyle name="Гиперссылка 2" xfId="28"/>
    <cellStyle name="Гиперссылка 2 2" xfId="29"/>
    <cellStyle name="Гиперссылка 4" xfId="30"/>
    <cellStyle name="Денежный" xfId="104" builtinId="4" hidden="1"/>
    <cellStyle name="Денежный" xfId="155" builtinId="4" hidden="1"/>
    <cellStyle name="Денежный" xfId="196" builtinId="4" hidden="1"/>
    <cellStyle name="Денежный" xfId="242" builtinId="4" hidden="1"/>
    <cellStyle name="Денежный [0]" xfId="105" builtinId="7" hidden="1"/>
    <cellStyle name="Денежный [0]" xfId="156" builtinId="7" hidden="1"/>
    <cellStyle name="Денежный [0]" xfId="197" builtinId="7" hidden="1"/>
    <cellStyle name="Денежный [0]" xfId="243" builtinId="7" hidden="1"/>
    <cellStyle name="Заголовок" xfId="31"/>
    <cellStyle name="Заголовок 1" xfId="57" builtinId="16" hidden="1"/>
    <cellStyle name="Заголовок 1" xfId="113" builtinId="16" hidden="1"/>
    <cellStyle name="Заголовок 1" xfId="110" builtinId="16" hidden="1"/>
    <cellStyle name="Заголовок 1" xfId="200" builtinId="16" hidden="1"/>
    <cellStyle name="Заголовок 2" xfId="58" builtinId="17" hidden="1"/>
    <cellStyle name="Заголовок 2" xfId="114" builtinId="17" hidden="1"/>
    <cellStyle name="Заголовок 2" xfId="109" builtinId="17" hidden="1"/>
    <cellStyle name="Заголовок 2" xfId="201" builtinId="17" hidden="1"/>
    <cellStyle name="Заголовок 3" xfId="59" builtinId="18" hidden="1"/>
    <cellStyle name="Заголовок 3" xfId="115" builtinId="18" hidden="1"/>
    <cellStyle name="Заголовок 3" xfId="108" builtinId="18" hidden="1"/>
    <cellStyle name="Заголовок 3" xfId="202" builtinId="18" hidden="1"/>
    <cellStyle name="Заголовок 4" xfId="60" builtinId="19" hidden="1"/>
    <cellStyle name="Заголовок 4" xfId="116" builtinId="19" hidden="1"/>
    <cellStyle name="Заголовок 4" xfId="107" builtinId="19" hidden="1"/>
    <cellStyle name="Заголовок 4" xfId="203" builtinId="19" hidden="1"/>
    <cellStyle name="ЗаголовокСтолбца" xfId="32"/>
    <cellStyle name="Значение" xfId="33"/>
    <cellStyle name="Итог" xfId="71" builtinId="25" hidden="1"/>
    <cellStyle name="Итог" xfId="127" builtinId="25" hidden="1"/>
    <cellStyle name="Итог" xfId="168" builtinId="25" hidden="1"/>
    <cellStyle name="Итог" xfId="214" builtinId="25" hidden="1"/>
    <cellStyle name="Контрольная ячейка" xfId="67" builtinId="23" hidden="1"/>
    <cellStyle name="Контрольная ячейка" xfId="123" builtinId="23" hidden="1"/>
    <cellStyle name="Контрольная ячейка" xfId="164" builtinId="23" hidden="1"/>
    <cellStyle name="Контрольная ячейка" xfId="210" builtinId="23" hidden="1"/>
    <cellStyle name="Название" xfId="56" builtinId="15" hidden="1"/>
    <cellStyle name="Название" xfId="112" builtinId="15" hidden="1"/>
    <cellStyle name="Название" xfId="111" builtinId="15" hidden="1"/>
    <cellStyle name="Название" xfId="199" builtinId="15" hidden="1"/>
    <cellStyle name="Нейтральный" xfId="63" builtinId="28" hidden="1"/>
    <cellStyle name="Нейтральный" xfId="119" builtinId="28" hidden="1"/>
    <cellStyle name="Нейтральный" xfId="160" builtinId="28" hidden="1"/>
    <cellStyle name="Нейтральный" xfId="206" builtinId="28" hidden="1"/>
    <cellStyle name="Обычный" xfId="0" builtinId="0" customBuiltin="1"/>
    <cellStyle name="Обычный 10" xfId="99"/>
    <cellStyle name="Обычный 12 2" xfId="34"/>
    <cellStyle name="Обычный 15" xfId="35"/>
    <cellStyle name="Обычный 2" xfId="36"/>
    <cellStyle name="Обычный 2 2" xfId="37"/>
    <cellStyle name="Обычный 2 4" xfId="100"/>
    <cellStyle name="Обычный 3" xfId="38"/>
    <cellStyle name="Обычный 3 2" xfId="39"/>
    <cellStyle name="Обычный 3 3" xfId="40"/>
    <cellStyle name="Обычный 5" xfId="41"/>
    <cellStyle name="Обычный_INVEST.WARM.PLAN.4.78(v0.1)" xfId="42"/>
    <cellStyle name="Обычный_JKH.OPEN.INFO.HVS(v3.5)_цены161210" xfId="43"/>
    <cellStyle name="Обычный_JKH.OPEN.INFO.PRICE.VO_v4.0(10.02.11)" xfId="44"/>
    <cellStyle name="Обычный_KRU.TARIFF.FACT-0.3" xfId="45"/>
    <cellStyle name="Обычный_KRU.TARIFF.TE.FACT(v0.5)_import_02.02 2" xfId="46"/>
    <cellStyle name="Обычный_MINENERGO.340.PRIL79(v0.1)" xfId="47"/>
    <cellStyle name="Обычный_PREDEL.JKH.2010(v1.3)" xfId="48"/>
    <cellStyle name="Обычный_razrabotka_sablonov_po_WKU" xfId="49"/>
    <cellStyle name="Обычный_SIMPLE_1_massive2" xfId="50"/>
    <cellStyle name="Обычный_ЖКУ_проект3" xfId="51"/>
    <cellStyle name="Обычный_Макет_налог на прибыль v 0.6" xfId="52"/>
    <cellStyle name="Обычный_Мониторинг инвестиций" xfId="53"/>
    <cellStyle name="Обычный_Новая проверка голубых" xfId="54"/>
    <cellStyle name="Обычный_Шаблон по источникам для Модуля Реестр (2)" xfId="55"/>
    <cellStyle name="Открывавшаяся гиперссылка" xfId="101" builtinId="9" hidden="1"/>
    <cellStyle name="Открывавшаяся гиперссылка" xfId="152" builtinId="9" hidden="1"/>
    <cellStyle name="Открывавшаяся гиперссылка" xfId="193" builtinId="9" hidden="1"/>
    <cellStyle name="Открывавшаяся гиперссылка" xfId="239" builtinId="9" hidden="1"/>
    <cellStyle name="Плохой" xfId="62" builtinId="27" hidden="1"/>
    <cellStyle name="Плохой" xfId="118" builtinId="27" hidden="1"/>
    <cellStyle name="Плохой" xfId="159" builtinId="27" hidden="1"/>
    <cellStyle name="Плохой" xfId="205" builtinId="27" hidden="1"/>
    <cellStyle name="Пояснение" xfId="70" builtinId="53" hidden="1"/>
    <cellStyle name="Пояснение" xfId="126" builtinId="53" hidden="1"/>
    <cellStyle name="Пояснение" xfId="167" builtinId="53" hidden="1"/>
    <cellStyle name="Пояснение" xfId="213" builtinId="53" hidden="1"/>
    <cellStyle name="Примечание" xfId="69" builtinId="10" hidden="1"/>
    <cellStyle name="Примечание" xfId="125" builtinId="10" hidden="1"/>
    <cellStyle name="Примечание" xfId="166" builtinId="10" hidden="1"/>
    <cellStyle name="Примечание" xfId="212" builtinId="10" hidden="1"/>
    <cellStyle name="Процентный" xfId="106" builtinId="5" hidden="1"/>
    <cellStyle name="Процентный" xfId="157" builtinId="5" hidden="1"/>
    <cellStyle name="Процентный" xfId="198" builtinId="5" hidden="1"/>
    <cellStyle name="Процентный" xfId="244" builtinId="5" hidden="1"/>
    <cellStyle name="Связанная ячейка" xfId="66" builtinId="24" hidden="1"/>
    <cellStyle name="Связанная ячейка" xfId="122" builtinId="24" hidden="1"/>
    <cellStyle name="Связанная ячейка" xfId="163" builtinId="24" hidden="1"/>
    <cellStyle name="Связанная ячейка" xfId="209" builtinId="24" hidden="1"/>
    <cellStyle name="Текст предупреждения" xfId="68" builtinId="11" hidden="1"/>
    <cellStyle name="Текст предупреждения" xfId="124" builtinId="11" hidden="1"/>
    <cellStyle name="Текст предупреждения" xfId="165" builtinId="11" hidden="1"/>
    <cellStyle name="Текст предупреждения" xfId="211" builtinId="11" hidden="1"/>
    <cellStyle name="Финансовый" xfId="102" builtinId="3" hidden="1"/>
    <cellStyle name="Финансовый" xfId="153" builtinId="3" hidden="1"/>
    <cellStyle name="Финансовый" xfId="194" builtinId="3" hidden="1"/>
    <cellStyle name="Финансовый" xfId="240" builtinId="3" hidden="1"/>
    <cellStyle name="Финансовый [0]" xfId="103" builtinId="6" hidden="1"/>
    <cellStyle name="Финансовый [0]" xfId="154" builtinId="6" hidden="1"/>
    <cellStyle name="Финансовый [0]" xfId="195" builtinId="6" hidden="1"/>
    <cellStyle name="Финансовый [0]" xfId="241" builtinId="6" hidden="1"/>
    <cellStyle name="Хороший" xfId="61" builtinId="26" hidden="1"/>
    <cellStyle name="Хороший" xfId="117" builtinId="26" hidden="1"/>
    <cellStyle name="Хороший" xfId="158" builtinId="26" hidden="1"/>
    <cellStyle name="Хороший" xfId="204" builtinId="2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77</xdr:row>
      <xdr:rowOff>266700</xdr:rowOff>
    </xdr:from>
    <xdr:to>
      <xdr:col>3</xdr:col>
      <xdr:colOff>0</xdr:colOff>
      <xdr:row>93</xdr:row>
      <xdr:rowOff>187325</xdr:rowOff>
    </xdr:to>
    <xdr:sp macro="[0]!Instruction.BlockClick" textlink="">
      <xdr:nvSpPr>
        <xdr:cNvPr id="2" name="InstrBlock_7">
          <a:extLst>
            <a:ext uri="{FF2B5EF4-FFF2-40B4-BE49-F238E27FC236}">
              <a16:creationId xmlns="" xmlns:a16="http://schemas.microsoft.com/office/drawing/2014/main" id="{00000000-0008-0000-0100-000002000000}"/>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76</xdr:row>
      <xdr:rowOff>88900</xdr:rowOff>
    </xdr:from>
    <xdr:to>
      <xdr:col>3</xdr:col>
      <xdr:colOff>0</xdr:colOff>
      <xdr:row>77</xdr:row>
      <xdr:rowOff>266700</xdr:rowOff>
    </xdr:to>
    <xdr:sp macro="[0]!Instruction.BlockClick" textlink="">
      <xdr:nvSpPr>
        <xdr:cNvPr id="4" name="InstrBlock_6">
          <a:extLst>
            <a:ext uri="{FF2B5EF4-FFF2-40B4-BE49-F238E27FC236}">
              <a16:creationId xmlns="" xmlns:a16="http://schemas.microsoft.com/office/drawing/2014/main" id="{00000000-0008-0000-0100-000004000000}"/>
            </a:ext>
          </a:extLst>
        </xdr:cNvPr>
        <xdr:cNvSpPr txBox="1">
          <a:spLocks noChangeArrowheads="1"/>
        </xdr:cNvSpPr>
      </xdr:nvSpPr>
      <xdr:spPr bwMode="auto">
        <a:xfrm>
          <a:off x="219075" y="337502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75</xdr:row>
      <xdr:rowOff>63500</xdr:rowOff>
    </xdr:from>
    <xdr:to>
      <xdr:col>3</xdr:col>
      <xdr:colOff>0</xdr:colOff>
      <xdr:row>76</xdr:row>
      <xdr:rowOff>88900</xdr:rowOff>
    </xdr:to>
    <xdr:sp macro="[0]!Instruction.BlockClick" textlink="">
      <xdr:nvSpPr>
        <xdr:cNvPr id="5" name="InstrBlock_5">
          <a:extLst>
            <a:ext uri="{FF2B5EF4-FFF2-40B4-BE49-F238E27FC236}">
              <a16:creationId xmlns="" xmlns:a16="http://schemas.microsoft.com/office/drawing/2014/main" id="{00000000-0008-0000-0100-000005000000}"/>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72</xdr:row>
      <xdr:rowOff>542925</xdr:rowOff>
    </xdr:from>
    <xdr:to>
      <xdr:col>3</xdr:col>
      <xdr:colOff>0</xdr:colOff>
      <xdr:row>75</xdr:row>
      <xdr:rowOff>63500</xdr:rowOff>
    </xdr:to>
    <xdr:sp macro="[0]!Instruction.BlockClick" textlink="">
      <xdr:nvSpPr>
        <xdr:cNvPr id="6" name="InstrBlock_4">
          <a:extLst>
            <a:ext uri="{FF2B5EF4-FFF2-40B4-BE49-F238E27FC236}">
              <a16:creationId xmlns="" xmlns:a16="http://schemas.microsoft.com/office/drawing/2014/main" id="{00000000-0008-0000-0100-000006000000}"/>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72</xdr:row>
      <xdr:rowOff>79375</xdr:rowOff>
    </xdr:from>
    <xdr:to>
      <xdr:col>3</xdr:col>
      <xdr:colOff>0</xdr:colOff>
      <xdr:row>72</xdr:row>
      <xdr:rowOff>542925</xdr:rowOff>
    </xdr:to>
    <xdr:sp macro="[0]!Instruction.BlockClick" textlink="">
      <xdr:nvSpPr>
        <xdr:cNvPr id="7" name="InstrBlock_3">
          <a:extLst>
            <a:ext uri="{FF2B5EF4-FFF2-40B4-BE49-F238E27FC236}">
              <a16:creationId xmlns="" xmlns:a16="http://schemas.microsoft.com/office/drawing/2014/main" id="{00000000-0008-0000-0100-000007000000}"/>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70</xdr:row>
      <xdr:rowOff>149225</xdr:rowOff>
    </xdr:from>
    <xdr:to>
      <xdr:col>3</xdr:col>
      <xdr:colOff>0</xdr:colOff>
      <xdr:row>72</xdr:row>
      <xdr:rowOff>79375</xdr:rowOff>
    </xdr:to>
    <xdr:sp macro="[0]!Instruction.BlockClick" textlink="">
      <xdr:nvSpPr>
        <xdr:cNvPr id="8" name="InstrBlock_2">
          <a:extLst>
            <a:ext uri="{FF2B5EF4-FFF2-40B4-BE49-F238E27FC236}">
              <a16:creationId xmlns="" xmlns:a16="http://schemas.microsoft.com/office/drawing/2014/main" id="{00000000-0008-0000-0100-000008000000}"/>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 xmlns:a16="http://schemas.microsoft.com/office/drawing/2014/main" id="{00000000-0008-0000-0100-00000900000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 xmlns:a16="http://schemas.microsoft.com/office/drawing/2014/main" id="{00000000-0008-0000-0100-00000A000000}"/>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a:extLst>
            <a:ext uri="{FF2B5EF4-FFF2-40B4-BE49-F238E27FC236}">
              <a16:creationId xmlns="" xmlns:a16="http://schemas.microsoft.com/office/drawing/2014/main" id="{00000000-0008-0000-0100-0000A2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a:extLst>
            <a:ext uri="{FF2B5EF4-FFF2-40B4-BE49-F238E27FC236}">
              <a16:creationId xmlns="" xmlns:a16="http://schemas.microsoft.com/office/drawing/2014/main" id="{00000000-0008-0000-0100-0000A3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a:extLst>
            <a:ext uri="{FF2B5EF4-FFF2-40B4-BE49-F238E27FC236}">
              <a16:creationId xmlns="" xmlns:a16="http://schemas.microsoft.com/office/drawing/2014/main" id="{00000000-0008-0000-0100-0000A4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70</xdr:row>
      <xdr:rowOff>149225</xdr:rowOff>
    </xdr:to>
    <xdr:sp macro="[0]!Instruction.BlockClick" textlink="">
      <xdr:nvSpPr>
        <xdr:cNvPr id="14" name="InstrBlock_1">
          <a:extLst>
            <a:ext uri="{FF2B5EF4-FFF2-40B4-BE49-F238E27FC236}">
              <a16:creationId xmlns="" xmlns:a16="http://schemas.microsoft.com/office/drawing/2014/main" id="{00000000-0008-0000-0100-00000E000000}"/>
            </a:ext>
          </a:extLst>
        </xdr:cNvPr>
        <xdr:cNvSpPr txBox="1">
          <a:spLocks noChangeArrowheads="1"/>
        </xdr:cNvSpPr>
      </xdr:nvSpPr>
      <xdr:spPr bwMode="auto">
        <a:xfrm>
          <a:off x="219075" y="10572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70</xdr:row>
      <xdr:rowOff>123825</xdr:rowOff>
    </xdr:to>
    <xdr:pic macro="[0]!Instruction.BlockClick">
      <xdr:nvPicPr>
        <xdr:cNvPr id="462758" name="InstrImg_1" descr="icon1">
          <a:extLst>
            <a:ext uri="{FF2B5EF4-FFF2-40B4-BE49-F238E27FC236}">
              <a16:creationId xmlns="" xmlns:a16="http://schemas.microsoft.com/office/drawing/2014/main" id="{00000000-0008-0000-0100-0000A60F0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70</xdr:row>
      <xdr:rowOff>180975</xdr:rowOff>
    </xdr:from>
    <xdr:to>
      <xdr:col>1</xdr:col>
      <xdr:colOff>428625</xdr:colOff>
      <xdr:row>72</xdr:row>
      <xdr:rowOff>38100</xdr:rowOff>
    </xdr:to>
    <xdr:pic macro="[0]!Instruction.BlockClick">
      <xdr:nvPicPr>
        <xdr:cNvPr id="462759" name="InstrImg_2" descr="icon2">
          <a:extLst>
            <a:ext uri="{FF2B5EF4-FFF2-40B4-BE49-F238E27FC236}">
              <a16:creationId xmlns="" xmlns:a16="http://schemas.microsoft.com/office/drawing/2014/main" id="{00000000-0008-0000-0100-0000A70F07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72</xdr:row>
      <xdr:rowOff>114300</xdr:rowOff>
    </xdr:from>
    <xdr:to>
      <xdr:col>1</xdr:col>
      <xdr:colOff>428625</xdr:colOff>
      <xdr:row>72</xdr:row>
      <xdr:rowOff>514350</xdr:rowOff>
    </xdr:to>
    <xdr:pic macro="[0]!Instruction.BlockClick">
      <xdr:nvPicPr>
        <xdr:cNvPr id="462760" name="InstrImg_3" descr="icon3">
          <a:extLst>
            <a:ext uri="{FF2B5EF4-FFF2-40B4-BE49-F238E27FC236}">
              <a16:creationId xmlns="" xmlns:a16="http://schemas.microsoft.com/office/drawing/2014/main" id="{00000000-0008-0000-0100-0000A80F07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72</xdr:row>
      <xdr:rowOff>590550</xdr:rowOff>
    </xdr:from>
    <xdr:to>
      <xdr:col>1</xdr:col>
      <xdr:colOff>428625</xdr:colOff>
      <xdr:row>75</xdr:row>
      <xdr:rowOff>47625</xdr:rowOff>
    </xdr:to>
    <xdr:pic macro="[0]!Instruction.BlockClick">
      <xdr:nvPicPr>
        <xdr:cNvPr id="462761" name="InstrImg_4" descr="icon4">
          <a:extLst>
            <a:ext uri="{FF2B5EF4-FFF2-40B4-BE49-F238E27FC236}">
              <a16:creationId xmlns="" xmlns:a16="http://schemas.microsoft.com/office/drawing/2014/main" id="{00000000-0008-0000-0100-0000A90F07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75</xdr:row>
      <xdr:rowOff>114300</xdr:rowOff>
    </xdr:from>
    <xdr:to>
      <xdr:col>1</xdr:col>
      <xdr:colOff>428625</xdr:colOff>
      <xdr:row>76</xdr:row>
      <xdr:rowOff>57150</xdr:rowOff>
    </xdr:to>
    <xdr:pic macro="[0]!Instruction.BlockClick">
      <xdr:nvPicPr>
        <xdr:cNvPr id="462762" name="InstrImg_5" descr="icon5">
          <a:extLst>
            <a:ext uri="{FF2B5EF4-FFF2-40B4-BE49-F238E27FC236}">
              <a16:creationId xmlns="" xmlns:a16="http://schemas.microsoft.com/office/drawing/2014/main" id="{00000000-0008-0000-0100-0000AA0F07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76</xdr:row>
      <xdr:rowOff>152400</xdr:rowOff>
    </xdr:from>
    <xdr:to>
      <xdr:col>1</xdr:col>
      <xdr:colOff>447675</xdr:colOff>
      <xdr:row>77</xdr:row>
      <xdr:rowOff>247650</xdr:rowOff>
    </xdr:to>
    <xdr:pic macro="[0]!Instruction.BlockClick">
      <xdr:nvPicPr>
        <xdr:cNvPr id="462763" name="InstrImg_6" descr="icon6">
          <a:extLst>
            <a:ext uri="{FF2B5EF4-FFF2-40B4-BE49-F238E27FC236}">
              <a16:creationId xmlns="" xmlns:a16="http://schemas.microsoft.com/office/drawing/2014/main" id="{00000000-0008-0000-0100-0000AB0F07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a:extLst>
            <a:ext uri="{FF2B5EF4-FFF2-40B4-BE49-F238E27FC236}">
              <a16:creationId xmlns="" xmlns:a16="http://schemas.microsoft.com/office/drawing/2014/main" id="{00000000-0008-0000-0100-0000AC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a:extLst>
            <a:ext uri="{FF2B5EF4-FFF2-40B4-BE49-F238E27FC236}">
              <a16:creationId xmlns="" xmlns:a16="http://schemas.microsoft.com/office/drawing/2014/main" id="{00000000-0008-0000-0100-0000AD0F0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77</xdr:row>
      <xdr:rowOff>295275</xdr:rowOff>
    </xdr:from>
    <xdr:to>
      <xdr:col>1</xdr:col>
      <xdr:colOff>447675</xdr:colOff>
      <xdr:row>94</xdr:row>
      <xdr:rowOff>9525</xdr:rowOff>
    </xdr:to>
    <xdr:pic macro="[0]!Instruction.BlockClick">
      <xdr:nvPicPr>
        <xdr:cNvPr id="462766" name="InstrImg_7" descr="icon8.png">
          <a:extLst>
            <a:ext uri="{FF2B5EF4-FFF2-40B4-BE49-F238E27FC236}">
              <a16:creationId xmlns="" xmlns:a16="http://schemas.microsoft.com/office/drawing/2014/main" id="{00000000-0008-0000-0100-0000AE0F07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a:extLst>
            <a:ext uri="{FF2B5EF4-FFF2-40B4-BE49-F238E27FC236}">
              <a16:creationId xmlns="" xmlns:a16="http://schemas.microsoft.com/office/drawing/2014/main" id="{00000000-0008-0000-0100-0000AF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a:extLst>
            <a:ext uri="{FF2B5EF4-FFF2-40B4-BE49-F238E27FC236}">
              <a16:creationId xmlns="" xmlns:a16="http://schemas.microsoft.com/office/drawing/2014/main" id="{00000000-0008-0000-0100-0000B0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a:extLst>
            <a:ext uri="{FF2B5EF4-FFF2-40B4-BE49-F238E27FC236}">
              <a16:creationId xmlns="" xmlns:a16="http://schemas.microsoft.com/office/drawing/2014/main" id="{00000000-0008-0000-0100-0000B10F07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a:extLst>
            <a:ext uri="{FF2B5EF4-FFF2-40B4-BE49-F238E27FC236}">
              <a16:creationId xmlns="" xmlns:a16="http://schemas.microsoft.com/office/drawing/2014/main" id="{00000000-0008-0000-0100-0000B20F07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a:extLst>
            <a:ext uri="{FF2B5EF4-FFF2-40B4-BE49-F238E27FC236}">
              <a16:creationId xmlns="" xmlns:a16="http://schemas.microsoft.com/office/drawing/2014/main" id="{00000000-0008-0000-0100-0000B30F07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a:extLst>
            <a:ext uri="{FF2B5EF4-FFF2-40B4-BE49-F238E27FC236}">
              <a16:creationId xmlns="" xmlns:a16="http://schemas.microsoft.com/office/drawing/2014/main" id="{00000000-0008-0000-0100-0000B40F07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 xmlns:a16="http://schemas.microsoft.com/office/drawing/2014/main" id="{00000000-0008-0000-0100-00001F000000}"/>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a:extLst>
            <a:ext uri="{FF2B5EF4-FFF2-40B4-BE49-F238E27FC236}">
              <a16:creationId xmlns="" xmlns:a16="http://schemas.microsoft.com/office/drawing/2014/main" id="{00000000-0008-0000-0100-0000B60F07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 xmlns:a16="http://schemas.microsoft.com/office/drawing/2014/main" id="{00000000-0008-0000-0100-000021000000}"/>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a:extLst>
            <a:ext uri="{FF2B5EF4-FFF2-40B4-BE49-F238E27FC236}">
              <a16:creationId xmlns="" xmlns:a16="http://schemas.microsoft.com/office/drawing/2014/main" id="{00000000-0008-0000-0100-0000B80F07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 xmlns:a16="http://schemas.microsoft.com/office/drawing/2014/main" id="{00000000-0008-0000-0100-000023000000}"/>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 xmlns:a16="http://schemas.microsoft.com/office/drawing/2014/main" id="{00000000-0008-0000-0100-000024000000}"/>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 xmlns:a16="http://schemas.microsoft.com/office/drawing/2014/main" id="{00000000-0008-0000-0100-000025000000}"/>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 xmlns:a16="http://schemas.microsoft.com/office/drawing/2014/main" id="{00000000-0008-0000-0100-000001F40200}"/>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 xmlns:a16="http://schemas.microsoft.com/office/drawing/2014/main" id="{00000000-0008-0000-0200-0000C9F80200}"/>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a:extLst>
            <a:ext uri="{FF2B5EF4-FFF2-40B4-BE49-F238E27FC236}">
              <a16:creationId xmlns="" xmlns:a16="http://schemas.microsoft.com/office/drawing/2014/main" id="{00000000-0008-0000-0300-000021140700}"/>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a:extLst>
              <a:ext uri="{FF2B5EF4-FFF2-40B4-BE49-F238E27FC236}">
                <a16:creationId xmlns="" xmlns:a16="http://schemas.microsoft.com/office/drawing/2014/main" id="{00000000-0008-0000-0300-0000341407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a:extLst>
              <a:ext uri="{FF2B5EF4-FFF2-40B4-BE49-F238E27FC236}">
                <a16:creationId xmlns="" xmlns:a16="http://schemas.microsoft.com/office/drawing/2014/main" id="{00000000-0008-0000-0300-0000351407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42</xdr:row>
      <xdr:rowOff>47625</xdr:rowOff>
    </xdr:from>
    <xdr:to>
      <xdr:col>6</xdr:col>
      <xdr:colOff>1</xdr:colOff>
      <xdr:row>42</xdr:row>
      <xdr:rowOff>333375</xdr:rowOff>
    </xdr:to>
    <xdr:sp macro="[0]!modList00.FillTemplate" textlink="">
      <xdr:nvSpPr>
        <xdr:cNvPr id="9" name="cmdFillTemp" hidden="1">
          <a:extLst>
            <a:ext uri="{FF2B5EF4-FFF2-40B4-BE49-F238E27FC236}">
              <a16:creationId xmlns="" xmlns:a16="http://schemas.microsoft.com/office/drawing/2014/main" id="{00000000-0008-0000-0300-000009000000}"/>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 xmlns:a16="http://schemas.microsoft.com/office/drawing/2014/main" id="{00000000-0008-0000-0300-00000A000000}"/>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a:extLst>
            <a:ext uri="{FF2B5EF4-FFF2-40B4-BE49-F238E27FC236}">
              <a16:creationId xmlns="" xmlns:a16="http://schemas.microsoft.com/office/drawing/2014/main" id="{00000000-0008-0000-0300-000025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a:extLst>
            <a:ext uri="{FF2B5EF4-FFF2-40B4-BE49-F238E27FC236}">
              <a16:creationId xmlns="" xmlns:a16="http://schemas.microsoft.com/office/drawing/2014/main" id="{00000000-0008-0000-0300-000026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a:extLst>
            <a:ext uri="{FF2B5EF4-FFF2-40B4-BE49-F238E27FC236}">
              <a16:creationId xmlns="" xmlns:a16="http://schemas.microsoft.com/office/drawing/2014/main" id="{00000000-0008-0000-0300-000027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a:extLst>
            <a:ext uri="{FF2B5EF4-FFF2-40B4-BE49-F238E27FC236}">
              <a16:creationId xmlns="" xmlns:a16="http://schemas.microsoft.com/office/drawing/2014/main" id="{00000000-0008-0000-0300-000028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a:extLst>
            <a:ext uri="{FF2B5EF4-FFF2-40B4-BE49-F238E27FC236}">
              <a16:creationId xmlns="" xmlns:a16="http://schemas.microsoft.com/office/drawing/2014/main" id="{00000000-0008-0000-0300-000029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a:extLst>
            <a:ext uri="{FF2B5EF4-FFF2-40B4-BE49-F238E27FC236}">
              <a16:creationId xmlns="" xmlns:a16="http://schemas.microsoft.com/office/drawing/2014/main" id="{00000000-0008-0000-0300-00002A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a:extLst>
            <a:ext uri="{FF2B5EF4-FFF2-40B4-BE49-F238E27FC236}">
              <a16:creationId xmlns="" xmlns:a16="http://schemas.microsoft.com/office/drawing/2014/main" id="{00000000-0008-0000-0300-00002B1407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a:extLst>
            <a:ext uri="{FF2B5EF4-FFF2-40B4-BE49-F238E27FC236}">
              <a16:creationId xmlns="" xmlns:a16="http://schemas.microsoft.com/office/drawing/2014/main" id="{00000000-0008-0000-03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31</xdr:row>
      <xdr:rowOff>0</xdr:rowOff>
    </xdr:from>
    <xdr:ext cx="247650" cy="247650"/>
    <xdr:pic macro="[0]!modInfo.MainSheetHelp">
      <xdr:nvPicPr>
        <xdr:cNvPr id="15" name="ExcludeHelp_4" descr="Справка по листу" hidden="1">
          <a:extLst>
            <a:ext uri="{FF2B5EF4-FFF2-40B4-BE49-F238E27FC236}">
              <a16:creationId xmlns="" xmlns:a16="http://schemas.microsoft.com/office/drawing/2014/main" id="{00000000-0008-0000-0300-00000F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a:extLst>
            <a:ext uri="{FF2B5EF4-FFF2-40B4-BE49-F238E27FC236}">
              <a16:creationId xmlns="" xmlns:a16="http://schemas.microsoft.com/office/drawing/2014/main" id="{00000000-0008-0000-04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a:extLst>
            <a:ext uri="{FF2B5EF4-FFF2-40B4-BE49-F238E27FC236}">
              <a16:creationId xmlns="" xmlns:a16="http://schemas.microsoft.com/office/drawing/2014/main" id="{00000000-0008-0000-04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a:extLst>
            <a:ext uri="{FF2B5EF4-FFF2-40B4-BE49-F238E27FC236}">
              <a16:creationId xmlns="" xmlns:a16="http://schemas.microsoft.com/office/drawing/2014/main" id="{00000000-0008-0000-04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33</xdr:row>
      <xdr:rowOff>104775</xdr:rowOff>
    </xdr:from>
    <xdr:to>
      <xdr:col>5</xdr:col>
      <xdr:colOff>247650</xdr:colOff>
      <xdr:row>33</xdr:row>
      <xdr:rowOff>390525</xdr:rowOff>
    </xdr:to>
    <xdr:sp macro="[0]!modList07.cmdDoIt_Click_Handler" textlink="">
      <xdr:nvSpPr>
        <xdr:cNvPr id="18" name="cmdCreate_Sheets" hidden="1">
          <a:extLst>
            <a:ext uri="{FF2B5EF4-FFF2-40B4-BE49-F238E27FC236}">
              <a16:creationId xmlns="" xmlns:a16="http://schemas.microsoft.com/office/drawing/2014/main" id="{00000000-0008-0000-0500-000012000000}"/>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a:extLst>
            <a:ext uri="{FF2B5EF4-FFF2-40B4-BE49-F238E27FC236}">
              <a16:creationId xmlns="" xmlns:a16="http://schemas.microsoft.com/office/drawing/2014/main" id="{00000000-0008-0000-0500-0000190907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a:extLst>
            <a:ext uri="{FF2B5EF4-FFF2-40B4-BE49-F238E27FC236}">
              <a16:creationId xmlns="" xmlns:a16="http://schemas.microsoft.com/office/drawing/2014/main" id="{00000000-0008-0000-0500-00001A0907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a:extLst>
            <a:ext uri="{FF2B5EF4-FFF2-40B4-BE49-F238E27FC236}">
              <a16:creationId xmlns="" xmlns:a16="http://schemas.microsoft.com/office/drawing/2014/main" id="{00000000-0008-0000-0500-000009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a:extLst>
            <a:ext uri="{FF2B5EF4-FFF2-40B4-BE49-F238E27FC236}">
              <a16:creationId xmlns="" xmlns:a16="http://schemas.microsoft.com/office/drawing/2014/main" id="{00000000-0008-0000-0500-00000A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a:extLst>
            <a:ext uri="{FF2B5EF4-FFF2-40B4-BE49-F238E27FC236}">
              <a16:creationId xmlns="" xmlns:a16="http://schemas.microsoft.com/office/drawing/2014/main" id="{00000000-0008-0000-0500-00000B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a:extLst>
            <a:ext uri="{FF2B5EF4-FFF2-40B4-BE49-F238E27FC236}">
              <a16:creationId xmlns="" xmlns:a16="http://schemas.microsoft.com/office/drawing/2014/main" id="{00000000-0008-0000-0500-00000C000000}"/>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20</xdr:row>
      <xdr:rowOff>38100</xdr:rowOff>
    </xdr:from>
    <xdr:to>
      <xdr:col>2</xdr:col>
      <xdr:colOff>285750</xdr:colOff>
      <xdr:row>21</xdr:row>
      <xdr:rowOff>142875</xdr:rowOff>
    </xdr:to>
    <xdr:pic macro="[0]!modInfo.FREEZE_PANES_STATIC">
      <xdr:nvPicPr>
        <xdr:cNvPr id="454934" name="FREEZE_PANES_G11" descr="update_org.png">
          <a:extLst>
            <a:ext uri="{FF2B5EF4-FFF2-40B4-BE49-F238E27FC236}">
              <a16:creationId xmlns="" xmlns:a16="http://schemas.microsoft.com/office/drawing/2014/main" id="{00000000-0008-0000-0700-000016F106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20</xdr:row>
      <xdr:rowOff>38100</xdr:rowOff>
    </xdr:from>
    <xdr:to>
      <xdr:col>2</xdr:col>
      <xdr:colOff>285750</xdr:colOff>
      <xdr:row>21</xdr:row>
      <xdr:rowOff>142875</xdr:rowOff>
    </xdr:to>
    <xdr:pic macro="[0]!modInfo.FREEZE_PANES_STATIC">
      <xdr:nvPicPr>
        <xdr:cNvPr id="454935" name="UNFREEZE_PANES_G11" descr="update_org.png" hidden="1">
          <a:extLst>
            <a:ext uri="{FF2B5EF4-FFF2-40B4-BE49-F238E27FC236}">
              <a16:creationId xmlns="" xmlns:a16="http://schemas.microsoft.com/office/drawing/2014/main" id="{00000000-0008-0000-0700-000017F106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39</xdr:row>
      <xdr:rowOff>0</xdr:rowOff>
    </xdr:from>
    <xdr:to>
      <xdr:col>7</xdr:col>
      <xdr:colOff>228600</xdr:colOff>
      <xdr:row>40</xdr:row>
      <xdr:rowOff>0</xdr:rowOff>
    </xdr:to>
    <xdr:grpSp>
      <xdr:nvGrpSpPr>
        <xdr:cNvPr id="4" name="shCalendar" hidden="1">
          <a:extLst>
            <a:ext uri="{FF2B5EF4-FFF2-40B4-BE49-F238E27FC236}">
              <a16:creationId xmlns="" xmlns:a16="http://schemas.microsoft.com/office/drawing/2014/main" id="{00000000-0008-0000-0700-000004000000}"/>
            </a:ext>
          </a:extLst>
        </xdr:cNvPr>
        <xdr:cNvGrpSpPr>
          <a:grpSpLocks/>
        </xdr:cNvGrpSpPr>
      </xdr:nvGrpSpPr>
      <xdr:grpSpPr bwMode="auto">
        <a:xfrm>
          <a:off x="6572250" y="7248525"/>
          <a:ext cx="190500" cy="190500"/>
          <a:chOff x="13896191" y="1813753"/>
          <a:chExt cx="211023" cy="178845"/>
        </a:xfrm>
      </xdr:grpSpPr>
      <xdr:sp macro="[0]!modfrmDateChoose.CalendarShow" textlink="">
        <xdr:nvSpPr>
          <xdr:cNvPr id="5" name="shCalendar_bck" hidden="1">
            <a:extLst>
              <a:ext uri="{FF2B5EF4-FFF2-40B4-BE49-F238E27FC236}">
                <a16:creationId xmlns="" xmlns:a16="http://schemas.microsoft.com/office/drawing/2014/main" id="{00000000-0008-0000-0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a:extLst>
              <a:ext uri="{FF2B5EF4-FFF2-40B4-BE49-F238E27FC236}">
                <a16:creationId xmlns="" xmlns:a16="http://schemas.microsoft.com/office/drawing/2014/main" id="{00000000-0008-0000-07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7</xdr:col>
      <xdr:colOff>38100</xdr:colOff>
      <xdr:row>28</xdr:row>
      <xdr:rowOff>0</xdr:rowOff>
    </xdr:from>
    <xdr:ext cx="190500" cy="190500"/>
    <xdr:grpSp>
      <xdr:nvGrpSpPr>
        <xdr:cNvPr id="7" name="shCalendar" hidden="1">
          <a:extLst>
            <a:ext uri="{FF2B5EF4-FFF2-40B4-BE49-F238E27FC236}">
              <a16:creationId xmlns="" xmlns:a16="http://schemas.microsoft.com/office/drawing/2014/main" id="{00000000-0008-0000-0700-000007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8" name="shCalendar_bck" hidden="1">
            <a:extLst>
              <a:ext uri="{FF2B5EF4-FFF2-40B4-BE49-F238E27FC236}">
                <a16:creationId xmlns="" xmlns:a16="http://schemas.microsoft.com/office/drawing/2014/main" id="{00000000-0008-0000-07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a:extLst>
              <a:ext uri="{FF2B5EF4-FFF2-40B4-BE49-F238E27FC236}">
                <a16:creationId xmlns="" xmlns:a16="http://schemas.microsoft.com/office/drawing/2014/main" id="{00000000-0008-0000-07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30</xdr:row>
      <xdr:rowOff>0</xdr:rowOff>
    </xdr:from>
    <xdr:ext cx="190500" cy="190500"/>
    <xdr:grpSp>
      <xdr:nvGrpSpPr>
        <xdr:cNvPr id="10" name="shCalendar" hidden="1">
          <a:extLst>
            <a:ext uri="{FF2B5EF4-FFF2-40B4-BE49-F238E27FC236}">
              <a16:creationId xmlns="" xmlns:a16="http://schemas.microsoft.com/office/drawing/2014/main" id="{00000000-0008-0000-0700-00000A000000}"/>
            </a:ext>
          </a:extLst>
        </xdr:cNvPr>
        <xdr:cNvGrpSpPr>
          <a:grpSpLocks/>
        </xdr:cNvGrpSpPr>
      </xdr:nvGrpSpPr>
      <xdr:grpSpPr bwMode="auto">
        <a:xfrm>
          <a:off x="6572250" y="3105150"/>
          <a:ext cx="190500" cy="190500"/>
          <a:chOff x="13896191" y="1813753"/>
          <a:chExt cx="211023" cy="178845"/>
        </a:xfrm>
      </xdr:grpSpPr>
      <xdr:sp macro="[0]!modfrmDateChoose.CalendarShow" textlink="">
        <xdr:nvSpPr>
          <xdr:cNvPr id="11" name="shCalendar_bck" hidden="1">
            <a:extLst>
              <a:ext uri="{FF2B5EF4-FFF2-40B4-BE49-F238E27FC236}">
                <a16:creationId xmlns="" xmlns:a16="http://schemas.microsoft.com/office/drawing/2014/main" id="{00000000-0008-0000-07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a:extLst>
              <a:ext uri="{FF2B5EF4-FFF2-40B4-BE49-F238E27FC236}">
                <a16:creationId xmlns="" xmlns:a16="http://schemas.microsoft.com/office/drawing/2014/main" id="{00000000-0008-0000-0700-00000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30</xdr:row>
      <xdr:rowOff>0</xdr:rowOff>
    </xdr:from>
    <xdr:ext cx="190500" cy="190500"/>
    <xdr:grpSp>
      <xdr:nvGrpSpPr>
        <xdr:cNvPr id="13" name="shCalendar" hidden="1">
          <a:extLst>
            <a:ext uri="{FF2B5EF4-FFF2-40B4-BE49-F238E27FC236}">
              <a16:creationId xmlns="" xmlns:a16="http://schemas.microsoft.com/office/drawing/2014/main" id="{00000000-0008-0000-0700-00000D000000}"/>
            </a:ext>
          </a:extLst>
        </xdr:cNvPr>
        <xdr:cNvGrpSpPr>
          <a:grpSpLocks/>
        </xdr:cNvGrpSpPr>
      </xdr:nvGrpSpPr>
      <xdr:grpSpPr bwMode="auto">
        <a:xfrm>
          <a:off x="6572250" y="3105150"/>
          <a:ext cx="190500" cy="190500"/>
          <a:chOff x="13896191" y="1813753"/>
          <a:chExt cx="211023" cy="178845"/>
        </a:xfrm>
      </xdr:grpSpPr>
      <xdr:sp macro="[0]!modfrmDateChoose.CalendarShow" textlink="">
        <xdr:nvSpPr>
          <xdr:cNvPr id="14" name="shCalendar_bck" hidden="1">
            <a:extLst>
              <a:ext uri="{FF2B5EF4-FFF2-40B4-BE49-F238E27FC236}">
                <a16:creationId xmlns="" xmlns:a16="http://schemas.microsoft.com/office/drawing/2014/main" id="{00000000-0008-0000-07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 name="shCalendar_1" descr="CalendarSmall.bmp" hidden="1">
            <a:extLst>
              <a:ext uri="{FF2B5EF4-FFF2-40B4-BE49-F238E27FC236}">
                <a16:creationId xmlns="" xmlns:a16="http://schemas.microsoft.com/office/drawing/2014/main" id="{00000000-0008-0000-0700-00000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32</xdr:row>
      <xdr:rowOff>0</xdr:rowOff>
    </xdr:from>
    <xdr:ext cx="190500" cy="190500"/>
    <xdr:grpSp>
      <xdr:nvGrpSpPr>
        <xdr:cNvPr id="16" name="shCalendar" hidden="1">
          <a:extLst>
            <a:ext uri="{FF2B5EF4-FFF2-40B4-BE49-F238E27FC236}">
              <a16:creationId xmlns="" xmlns:a16="http://schemas.microsoft.com/office/drawing/2014/main" id="{00000000-0008-0000-0700-000010000000}"/>
            </a:ext>
          </a:extLst>
        </xdr:cNvPr>
        <xdr:cNvGrpSpPr>
          <a:grpSpLocks/>
        </xdr:cNvGrpSpPr>
      </xdr:nvGrpSpPr>
      <xdr:grpSpPr bwMode="auto">
        <a:xfrm>
          <a:off x="6572250" y="4105275"/>
          <a:ext cx="190500" cy="190500"/>
          <a:chOff x="13896191" y="1813753"/>
          <a:chExt cx="211023" cy="178845"/>
        </a:xfrm>
      </xdr:grpSpPr>
      <xdr:sp macro="[0]!modfrmDateChoose.CalendarShow" textlink="">
        <xdr:nvSpPr>
          <xdr:cNvPr id="17" name="shCalendar_bck" hidden="1">
            <a:extLst>
              <a:ext uri="{FF2B5EF4-FFF2-40B4-BE49-F238E27FC236}">
                <a16:creationId xmlns="" xmlns:a16="http://schemas.microsoft.com/office/drawing/2014/main" id="{00000000-0008-0000-0700-00001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8" name="shCalendar_1" descr="CalendarSmall.bmp" hidden="1">
            <a:extLst>
              <a:ext uri="{FF2B5EF4-FFF2-40B4-BE49-F238E27FC236}">
                <a16:creationId xmlns="" xmlns:a16="http://schemas.microsoft.com/office/drawing/2014/main" id="{00000000-0008-0000-0700-00001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32</xdr:row>
      <xdr:rowOff>0</xdr:rowOff>
    </xdr:from>
    <xdr:ext cx="190500" cy="190500"/>
    <xdr:grpSp>
      <xdr:nvGrpSpPr>
        <xdr:cNvPr id="19" name="shCalendar" hidden="1">
          <a:extLst>
            <a:ext uri="{FF2B5EF4-FFF2-40B4-BE49-F238E27FC236}">
              <a16:creationId xmlns="" xmlns:a16="http://schemas.microsoft.com/office/drawing/2014/main" id="{00000000-0008-0000-0700-000013000000}"/>
            </a:ext>
          </a:extLst>
        </xdr:cNvPr>
        <xdr:cNvGrpSpPr>
          <a:grpSpLocks/>
        </xdr:cNvGrpSpPr>
      </xdr:nvGrpSpPr>
      <xdr:grpSpPr bwMode="auto">
        <a:xfrm>
          <a:off x="6572250" y="4105275"/>
          <a:ext cx="190500" cy="190500"/>
          <a:chOff x="13896191" y="1813753"/>
          <a:chExt cx="211023" cy="178845"/>
        </a:xfrm>
      </xdr:grpSpPr>
      <xdr:sp macro="[0]!modfrmDateChoose.CalendarShow" textlink="">
        <xdr:nvSpPr>
          <xdr:cNvPr id="20" name="shCalendar_bck" hidden="1">
            <a:extLst>
              <a:ext uri="{FF2B5EF4-FFF2-40B4-BE49-F238E27FC236}">
                <a16:creationId xmlns="" xmlns:a16="http://schemas.microsoft.com/office/drawing/2014/main" id="{00000000-0008-0000-0700-00001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 name="shCalendar_1" descr="CalendarSmall.bmp" hidden="1">
            <a:extLst>
              <a:ext uri="{FF2B5EF4-FFF2-40B4-BE49-F238E27FC236}">
                <a16:creationId xmlns="" xmlns:a16="http://schemas.microsoft.com/office/drawing/2014/main" id="{00000000-0008-0000-0700-00001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32</xdr:row>
      <xdr:rowOff>0</xdr:rowOff>
    </xdr:from>
    <xdr:ext cx="190500" cy="190500"/>
    <xdr:grpSp>
      <xdr:nvGrpSpPr>
        <xdr:cNvPr id="22" name="shCalendar" hidden="1">
          <a:extLst>
            <a:ext uri="{FF2B5EF4-FFF2-40B4-BE49-F238E27FC236}">
              <a16:creationId xmlns="" xmlns:a16="http://schemas.microsoft.com/office/drawing/2014/main" id="{00000000-0008-0000-0700-000016000000}"/>
            </a:ext>
          </a:extLst>
        </xdr:cNvPr>
        <xdr:cNvGrpSpPr>
          <a:grpSpLocks/>
        </xdr:cNvGrpSpPr>
      </xdr:nvGrpSpPr>
      <xdr:grpSpPr bwMode="auto">
        <a:xfrm>
          <a:off x="6572250" y="4105275"/>
          <a:ext cx="190500" cy="190500"/>
          <a:chOff x="13896191" y="1813753"/>
          <a:chExt cx="211023" cy="178845"/>
        </a:xfrm>
      </xdr:grpSpPr>
      <xdr:sp macro="[0]!modfrmDateChoose.CalendarShow" textlink="">
        <xdr:nvSpPr>
          <xdr:cNvPr id="23" name="shCalendar_bck" hidden="1">
            <a:extLst>
              <a:ext uri="{FF2B5EF4-FFF2-40B4-BE49-F238E27FC236}">
                <a16:creationId xmlns="" xmlns:a16="http://schemas.microsoft.com/office/drawing/2014/main" id="{00000000-0008-0000-0700-00001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 name="shCalendar_1" descr="CalendarSmall.bmp" hidden="1">
            <a:extLst>
              <a:ext uri="{FF2B5EF4-FFF2-40B4-BE49-F238E27FC236}">
                <a16:creationId xmlns="" xmlns:a16="http://schemas.microsoft.com/office/drawing/2014/main" id="{00000000-0008-0000-0700-00001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40</xdr:row>
      <xdr:rowOff>0</xdr:rowOff>
    </xdr:from>
    <xdr:ext cx="190500" cy="190500"/>
    <xdr:grpSp>
      <xdr:nvGrpSpPr>
        <xdr:cNvPr id="25" name="shCalendar" hidden="1">
          <a:extLst>
            <a:ext uri="{FF2B5EF4-FFF2-40B4-BE49-F238E27FC236}">
              <a16:creationId xmlns="" xmlns:a16="http://schemas.microsoft.com/office/drawing/2014/main" id="{00000000-0008-0000-0700-000019000000}"/>
            </a:ext>
          </a:extLst>
        </xdr:cNvPr>
        <xdr:cNvGrpSpPr>
          <a:grpSpLocks/>
        </xdr:cNvGrpSpPr>
      </xdr:nvGrpSpPr>
      <xdr:grpSpPr bwMode="auto">
        <a:xfrm>
          <a:off x="6572250" y="7439025"/>
          <a:ext cx="190500" cy="190500"/>
          <a:chOff x="13896191" y="1813753"/>
          <a:chExt cx="211023" cy="178845"/>
        </a:xfrm>
      </xdr:grpSpPr>
      <xdr:sp macro="[0]!modfrmDateChoose.CalendarShow" textlink="">
        <xdr:nvSpPr>
          <xdr:cNvPr id="26" name="shCalendar_bck" hidden="1">
            <a:extLst>
              <a:ext uri="{FF2B5EF4-FFF2-40B4-BE49-F238E27FC236}">
                <a16:creationId xmlns="" xmlns:a16="http://schemas.microsoft.com/office/drawing/2014/main" id="{00000000-0008-0000-0700-00001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7" name="shCalendar_1" descr="CalendarSmall.bmp" hidden="1">
            <a:extLst>
              <a:ext uri="{FF2B5EF4-FFF2-40B4-BE49-F238E27FC236}">
                <a16:creationId xmlns="" xmlns:a16="http://schemas.microsoft.com/office/drawing/2014/main" id="{00000000-0008-0000-0700-00001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40</xdr:row>
      <xdr:rowOff>0</xdr:rowOff>
    </xdr:from>
    <xdr:ext cx="190500" cy="190500"/>
    <xdr:grpSp>
      <xdr:nvGrpSpPr>
        <xdr:cNvPr id="28" name="shCalendar" hidden="1">
          <a:extLst>
            <a:ext uri="{FF2B5EF4-FFF2-40B4-BE49-F238E27FC236}">
              <a16:creationId xmlns="" xmlns:a16="http://schemas.microsoft.com/office/drawing/2014/main" id="{00000000-0008-0000-0700-00001C000000}"/>
            </a:ext>
          </a:extLst>
        </xdr:cNvPr>
        <xdr:cNvGrpSpPr>
          <a:grpSpLocks/>
        </xdr:cNvGrpSpPr>
      </xdr:nvGrpSpPr>
      <xdr:grpSpPr bwMode="auto">
        <a:xfrm>
          <a:off x="6572250" y="7439025"/>
          <a:ext cx="190500" cy="190500"/>
          <a:chOff x="13896191" y="1813753"/>
          <a:chExt cx="211023" cy="178845"/>
        </a:xfrm>
      </xdr:grpSpPr>
      <xdr:sp macro="[0]!modfrmDateChoose.CalendarShow" textlink="">
        <xdr:nvSpPr>
          <xdr:cNvPr id="29" name="shCalendar_bck" hidden="1">
            <a:extLst>
              <a:ext uri="{FF2B5EF4-FFF2-40B4-BE49-F238E27FC236}">
                <a16:creationId xmlns="" xmlns:a16="http://schemas.microsoft.com/office/drawing/2014/main" id="{00000000-0008-0000-0700-00001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 name="shCalendar_1" descr="CalendarSmall.bmp" hidden="1">
            <a:extLst>
              <a:ext uri="{FF2B5EF4-FFF2-40B4-BE49-F238E27FC236}">
                <a16:creationId xmlns="" xmlns:a16="http://schemas.microsoft.com/office/drawing/2014/main" id="{00000000-0008-0000-0700-00001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xdr:row>
      <xdr:rowOff>0</xdr:rowOff>
    </xdr:from>
    <xdr:ext cx="190500" cy="190500"/>
    <xdr:grpSp>
      <xdr:nvGrpSpPr>
        <xdr:cNvPr id="31" name="shCalendar" hidden="1">
          <a:extLst>
            <a:ext uri="{FF2B5EF4-FFF2-40B4-BE49-F238E27FC236}">
              <a16:creationId xmlns="" xmlns:a16="http://schemas.microsoft.com/office/drawing/2014/main" id="{00000000-0008-0000-0700-00001F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32" name="shCalendar_bck" hidden="1">
            <a:extLst>
              <a:ext uri="{FF2B5EF4-FFF2-40B4-BE49-F238E27FC236}">
                <a16:creationId xmlns="" xmlns:a16="http://schemas.microsoft.com/office/drawing/2014/main" id="{00000000-0008-0000-0700-00002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3" name="shCalendar_1" descr="CalendarSmall.bmp" hidden="1">
            <a:extLst>
              <a:ext uri="{FF2B5EF4-FFF2-40B4-BE49-F238E27FC236}">
                <a16:creationId xmlns="" xmlns:a16="http://schemas.microsoft.com/office/drawing/2014/main" id="{00000000-0008-0000-0700-00002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xdr:row>
      <xdr:rowOff>0</xdr:rowOff>
    </xdr:from>
    <xdr:ext cx="190500" cy="190500"/>
    <xdr:grpSp>
      <xdr:nvGrpSpPr>
        <xdr:cNvPr id="34" name="shCalendar" hidden="1">
          <a:extLst>
            <a:ext uri="{FF2B5EF4-FFF2-40B4-BE49-F238E27FC236}">
              <a16:creationId xmlns="" xmlns:a16="http://schemas.microsoft.com/office/drawing/2014/main" id="{00000000-0008-0000-0700-000022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35" name="shCalendar_bck" hidden="1">
            <a:extLst>
              <a:ext uri="{FF2B5EF4-FFF2-40B4-BE49-F238E27FC236}">
                <a16:creationId xmlns="" xmlns:a16="http://schemas.microsoft.com/office/drawing/2014/main" id="{00000000-0008-0000-0700-00002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6" name="shCalendar_1" descr="CalendarSmall.bmp" hidden="1">
            <a:extLst>
              <a:ext uri="{FF2B5EF4-FFF2-40B4-BE49-F238E27FC236}">
                <a16:creationId xmlns="" xmlns:a16="http://schemas.microsoft.com/office/drawing/2014/main" id="{00000000-0008-0000-0700-00002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5</xdr:row>
      <xdr:rowOff>0</xdr:rowOff>
    </xdr:from>
    <xdr:ext cx="190500" cy="190500"/>
    <xdr:grpSp>
      <xdr:nvGrpSpPr>
        <xdr:cNvPr id="37" name="shCalendar" hidden="1">
          <a:extLst>
            <a:ext uri="{FF2B5EF4-FFF2-40B4-BE49-F238E27FC236}">
              <a16:creationId xmlns="" xmlns:a16="http://schemas.microsoft.com/office/drawing/2014/main" id="{00000000-0008-0000-0700-000025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38" name="shCalendar_bck" hidden="1">
            <a:extLst>
              <a:ext uri="{FF2B5EF4-FFF2-40B4-BE49-F238E27FC236}">
                <a16:creationId xmlns="" xmlns:a16="http://schemas.microsoft.com/office/drawing/2014/main" id="{00000000-0008-0000-0700-00002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9" name="shCalendar_1" descr="CalendarSmall.bmp" hidden="1">
            <a:extLst>
              <a:ext uri="{FF2B5EF4-FFF2-40B4-BE49-F238E27FC236}">
                <a16:creationId xmlns="" xmlns:a16="http://schemas.microsoft.com/office/drawing/2014/main" id="{00000000-0008-0000-0700-00002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6</xdr:row>
      <xdr:rowOff>0</xdr:rowOff>
    </xdr:from>
    <xdr:ext cx="190500" cy="190500"/>
    <xdr:grpSp>
      <xdr:nvGrpSpPr>
        <xdr:cNvPr id="40" name="shCalendar" hidden="1">
          <a:extLst>
            <a:ext uri="{FF2B5EF4-FFF2-40B4-BE49-F238E27FC236}">
              <a16:creationId xmlns="" xmlns:a16="http://schemas.microsoft.com/office/drawing/2014/main" id="{00000000-0008-0000-0700-000028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41" name="shCalendar_bck" hidden="1">
            <a:extLst>
              <a:ext uri="{FF2B5EF4-FFF2-40B4-BE49-F238E27FC236}">
                <a16:creationId xmlns="" xmlns:a16="http://schemas.microsoft.com/office/drawing/2014/main" id="{00000000-0008-0000-0700-00002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2" name="shCalendar_1" descr="CalendarSmall.bmp" hidden="1">
            <a:extLst>
              <a:ext uri="{FF2B5EF4-FFF2-40B4-BE49-F238E27FC236}">
                <a16:creationId xmlns="" xmlns:a16="http://schemas.microsoft.com/office/drawing/2014/main" id="{00000000-0008-0000-0700-00002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8</xdr:row>
      <xdr:rowOff>0</xdr:rowOff>
    </xdr:from>
    <xdr:ext cx="190500" cy="190500"/>
    <xdr:grpSp>
      <xdr:nvGrpSpPr>
        <xdr:cNvPr id="43" name="shCalendar" hidden="1">
          <a:extLst>
            <a:ext uri="{FF2B5EF4-FFF2-40B4-BE49-F238E27FC236}">
              <a16:creationId xmlns="" xmlns:a16="http://schemas.microsoft.com/office/drawing/2014/main" id="{00000000-0008-0000-0700-00002B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44" name="shCalendar_bck" hidden="1">
            <a:extLst>
              <a:ext uri="{FF2B5EF4-FFF2-40B4-BE49-F238E27FC236}">
                <a16:creationId xmlns="" xmlns:a16="http://schemas.microsoft.com/office/drawing/2014/main" id="{00000000-0008-0000-0700-00002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 name="shCalendar_1" descr="CalendarSmall.bmp" hidden="1">
            <a:extLst>
              <a:ext uri="{FF2B5EF4-FFF2-40B4-BE49-F238E27FC236}">
                <a16:creationId xmlns="" xmlns:a16="http://schemas.microsoft.com/office/drawing/2014/main" id="{00000000-0008-0000-0700-00002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9</xdr:row>
      <xdr:rowOff>0</xdr:rowOff>
    </xdr:from>
    <xdr:ext cx="190500" cy="190500"/>
    <xdr:grpSp>
      <xdr:nvGrpSpPr>
        <xdr:cNvPr id="46" name="shCalendar" hidden="1">
          <a:extLst>
            <a:ext uri="{FF2B5EF4-FFF2-40B4-BE49-F238E27FC236}">
              <a16:creationId xmlns="" xmlns:a16="http://schemas.microsoft.com/office/drawing/2014/main" id="{00000000-0008-0000-0700-00002E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47" name="shCalendar_bck" hidden="1">
            <a:extLst>
              <a:ext uri="{FF2B5EF4-FFF2-40B4-BE49-F238E27FC236}">
                <a16:creationId xmlns="" xmlns:a16="http://schemas.microsoft.com/office/drawing/2014/main" id="{00000000-0008-0000-0700-00002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8" name="shCalendar_1" descr="CalendarSmall.bmp" hidden="1">
            <a:extLst>
              <a:ext uri="{FF2B5EF4-FFF2-40B4-BE49-F238E27FC236}">
                <a16:creationId xmlns="" xmlns:a16="http://schemas.microsoft.com/office/drawing/2014/main" id="{00000000-0008-0000-0700-00003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10</xdr:row>
      <xdr:rowOff>0</xdr:rowOff>
    </xdr:from>
    <xdr:ext cx="190500" cy="190500"/>
    <xdr:grpSp>
      <xdr:nvGrpSpPr>
        <xdr:cNvPr id="49" name="shCalendar" hidden="1">
          <a:extLst>
            <a:ext uri="{FF2B5EF4-FFF2-40B4-BE49-F238E27FC236}">
              <a16:creationId xmlns="" xmlns:a16="http://schemas.microsoft.com/office/drawing/2014/main" id="{00000000-0008-0000-0700-000031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50" name="shCalendar_bck" hidden="1">
            <a:extLst>
              <a:ext uri="{FF2B5EF4-FFF2-40B4-BE49-F238E27FC236}">
                <a16:creationId xmlns="" xmlns:a16="http://schemas.microsoft.com/office/drawing/2014/main" id="{00000000-0008-0000-0700-00003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1" name="shCalendar_1" descr="CalendarSmall.bmp" hidden="1">
            <a:extLst>
              <a:ext uri="{FF2B5EF4-FFF2-40B4-BE49-F238E27FC236}">
                <a16:creationId xmlns="" xmlns:a16="http://schemas.microsoft.com/office/drawing/2014/main" id="{00000000-0008-0000-0700-00003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12</xdr:row>
      <xdr:rowOff>0</xdr:rowOff>
    </xdr:from>
    <xdr:ext cx="190500" cy="190500"/>
    <xdr:grpSp>
      <xdr:nvGrpSpPr>
        <xdr:cNvPr id="52" name="shCalendar" hidden="1">
          <a:extLst>
            <a:ext uri="{FF2B5EF4-FFF2-40B4-BE49-F238E27FC236}">
              <a16:creationId xmlns="" xmlns:a16="http://schemas.microsoft.com/office/drawing/2014/main" id="{00000000-0008-0000-0700-000034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53" name="shCalendar_bck" hidden="1">
            <a:extLst>
              <a:ext uri="{FF2B5EF4-FFF2-40B4-BE49-F238E27FC236}">
                <a16:creationId xmlns="" xmlns:a16="http://schemas.microsoft.com/office/drawing/2014/main" id="{00000000-0008-0000-0700-00003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4" name="shCalendar_1" descr="CalendarSmall.bmp" hidden="1">
            <a:extLst>
              <a:ext uri="{FF2B5EF4-FFF2-40B4-BE49-F238E27FC236}">
                <a16:creationId xmlns="" xmlns:a16="http://schemas.microsoft.com/office/drawing/2014/main" id="{00000000-0008-0000-0700-00003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13</xdr:row>
      <xdr:rowOff>0</xdr:rowOff>
    </xdr:from>
    <xdr:ext cx="190500" cy="190500"/>
    <xdr:grpSp>
      <xdr:nvGrpSpPr>
        <xdr:cNvPr id="55" name="shCalendar" hidden="1">
          <a:extLst>
            <a:ext uri="{FF2B5EF4-FFF2-40B4-BE49-F238E27FC236}">
              <a16:creationId xmlns="" xmlns:a16="http://schemas.microsoft.com/office/drawing/2014/main" id="{00000000-0008-0000-0700-000037000000}"/>
            </a:ext>
          </a:extLst>
        </xdr:cNvPr>
        <xdr:cNvGrpSpPr>
          <a:grpSpLocks/>
        </xdr:cNvGrpSpPr>
      </xdr:nvGrpSpPr>
      <xdr:grpSpPr bwMode="auto">
        <a:xfrm>
          <a:off x="6572250" y="0"/>
          <a:ext cx="190500" cy="190500"/>
          <a:chOff x="13896191" y="1813753"/>
          <a:chExt cx="211023" cy="178845"/>
        </a:xfrm>
      </xdr:grpSpPr>
      <xdr:sp macro="[0]!modfrmDateChoose.CalendarShow" textlink="">
        <xdr:nvSpPr>
          <xdr:cNvPr id="56" name="shCalendar_bck" hidden="1">
            <a:extLst>
              <a:ext uri="{FF2B5EF4-FFF2-40B4-BE49-F238E27FC236}">
                <a16:creationId xmlns="" xmlns:a16="http://schemas.microsoft.com/office/drawing/2014/main" id="{00000000-0008-0000-0700-00003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7" name="shCalendar_1" descr="CalendarSmall.bmp" hidden="1">
            <a:extLst>
              <a:ext uri="{FF2B5EF4-FFF2-40B4-BE49-F238E27FC236}">
                <a16:creationId xmlns="" xmlns:a16="http://schemas.microsoft.com/office/drawing/2014/main" id="{00000000-0008-0000-0700-00003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58" name="shCalendar" hidden="1">
          <a:extLst>
            <a:ext uri="{FF2B5EF4-FFF2-40B4-BE49-F238E27FC236}">
              <a16:creationId xmlns="" xmlns:a16="http://schemas.microsoft.com/office/drawing/2014/main" id="{00000000-0008-0000-0700-00003A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59" name="shCalendar_bck" hidden="1">
            <a:extLst>
              <a:ext uri="{FF2B5EF4-FFF2-40B4-BE49-F238E27FC236}">
                <a16:creationId xmlns="" xmlns:a16="http://schemas.microsoft.com/office/drawing/2014/main" id="{00000000-0008-0000-0700-00003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0" name="shCalendar_1" descr="CalendarSmall.bmp" hidden="1">
            <a:extLst>
              <a:ext uri="{FF2B5EF4-FFF2-40B4-BE49-F238E27FC236}">
                <a16:creationId xmlns="" xmlns:a16="http://schemas.microsoft.com/office/drawing/2014/main" id="{00000000-0008-0000-0700-00003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61" name="shCalendar" hidden="1">
          <a:extLst>
            <a:ext uri="{FF2B5EF4-FFF2-40B4-BE49-F238E27FC236}">
              <a16:creationId xmlns="" xmlns:a16="http://schemas.microsoft.com/office/drawing/2014/main" id="{00000000-0008-0000-0700-00003D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62" name="shCalendar_bck" hidden="1">
            <a:extLst>
              <a:ext uri="{FF2B5EF4-FFF2-40B4-BE49-F238E27FC236}">
                <a16:creationId xmlns="" xmlns:a16="http://schemas.microsoft.com/office/drawing/2014/main" id="{00000000-0008-0000-0700-00003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3" name="shCalendar_1" descr="CalendarSmall.bmp" hidden="1">
            <a:extLst>
              <a:ext uri="{FF2B5EF4-FFF2-40B4-BE49-F238E27FC236}">
                <a16:creationId xmlns="" xmlns:a16="http://schemas.microsoft.com/office/drawing/2014/main" id="{00000000-0008-0000-0700-00003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64" name="shCalendar" hidden="1">
          <a:extLst>
            <a:ext uri="{FF2B5EF4-FFF2-40B4-BE49-F238E27FC236}">
              <a16:creationId xmlns="" xmlns:a16="http://schemas.microsoft.com/office/drawing/2014/main" id="{00000000-0008-0000-0700-000040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65" name="shCalendar_bck" hidden="1">
            <a:extLst>
              <a:ext uri="{FF2B5EF4-FFF2-40B4-BE49-F238E27FC236}">
                <a16:creationId xmlns="" xmlns:a16="http://schemas.microsoft.com/office/drawing/2014/main" id="{00000000-0008-0000-0700-00004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6" name="shCalendar_1" descr="CalendarSmall.bmp" hidden="1">
            <a:extLst>
              <a:ext uri="{FF2B5EF4-FFF2-40B4-BE49-F238E27FC236}">
                <a16:creationId xmlns="" xmlns:a16="http://schemas.microsoft.com/office/drawing/2014/main" id="{00000000-0008-0000-0700-00004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67" name="shCalendar" hidden="1">
          <a:extLst>
            <a:ext uri="{FF2B5EF4-FFF2-40B4-BE49-F238E27FC236}">
              <a16:creationId xmlns="" xmlns:a16="http://schemas.microsoft.com/office/drawing/2014/main" id="{00000000-0008-0000-0700-000043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68" name="shCalendar_bck" hidden="1">
            <a:extLst>
              <a:ext uri="{FF2B5EF4-FFF2-40B4-BE49-F238E27FC236}">
                <a16:creationId xmlns="" xmlns:a16="http://schemas.microsoft.com/office/drawing/2014/main" id="{00000000-0008-0000-0700-00004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9" name="shCalendar_1" descr="CalendarSmall.bmp" hidden="1">
            <a:extLst>
              <a:ext uri="{FF2B5EF4-FFF2-40B4-BE49-F238E27FC236}">
                <a16:creationId xmlns="" xmlns:a16="http://schemas.microsoft.com/office/drawing/2014/main" id="{00000000-0008-0000-0700-00004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70" name="shCalendar" hidden="1">
          <a:extLst>
            <a:ext uri="{FF2B5EF4-FFF2-40B4-BE49-F238E27FC236}">
              <a16:creationId xmlns="" xmlns:a16="http://schemas.microsoft.com/office/drawing/2014/main" id="{00000000-0008-0000-0700-000046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71" name="shCalendar_bck" hidden="1">
            <a:extLst>
              <a:ext uri="{FF2B5EF4-FFF2-40B4-BE49-F238E27FC236}">
                <a16:creationId xmlns="" xmlns:a16="http://schemas.microsoft.com/office/drawing/2014/main" id="{00000000-0008-0000-0700-00004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 name="shCalendar_1" descr="CalendarSmall.bmp" hidden="1">
            <a:extLst>
              <a:ext uri="{FF2B5EF4-FFF2-40B4-BE49-F238E27FC236}">
                <a16:creationId xmlns="" xmlns:a16="http://schemas.microsoft.com/office/drawing/2014/main" id="{00000000-0008-0000-0700-00004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73" name="shCalendar" hidden="1">
          <a:extLst>
            <a:ext uri="{FF2B5EF4-FFF2-40B4-BE49-F238E27FC236}">
              <a16:creationId xmlns="" xmlns:a16="http://schemas.microsoft.com/office/drawing/2014/main" id="{00000000-0008-0000-0700-000049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74" name="shCalendar_bck" hidden="1">
            <a:extLst>
              <a:ext uri="{FF2B5EF4-FFF2-40B4-BE49-F238E27FC236}">
                <a16:creationId xmlns="" xmlns:a16="http://schemas.microsoft.com/office/drawing/2014/main" id="{00000000-0008-0000-0700-00004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5" name="shCalendar_1" descr="CalendarSmall.bmp" hidden="1">
            <a:extLst>
              <a:ext uri="{FF2B5EF4-FFF2-40B4-BE49-F238E27FC236}">
                <a16:creationId xmlns="" xmlns:a16="http://schemas.microsoft.com/office/drawing/2014/main" id="{00000000-0008-0000-0700-00004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76" name="shCalendar" hidden="1">
          <a:extLst>
            <a:ext uri="{FF2B5EF4-FFF2-40B4-BE49-F238E27FC236}">
              <a16:creationId xmlns="" xmlns:a16="http://schemas.microsoft.com/office/drawing/2014/main" id="{00000000-0008-0000-0700-00004C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77" name="shCalendar_bck" hidden="1">
            <a:extLst>
              <a:ext uri="{FF2B5EF4-FFF2-40B4-BE49-F238E27FC236}">
                <a16:creationId xmlns="" xmlns:a16="http://schemas.microsoft.com/office/drawing/2014/main" id="{00000000-0008-0000-0700-00004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8" name="shCalendar_1" descr="CalendarSmall.bmp" hidden="1">
            <a:extLst>
              <a:ext uri="{FF2B5EF4-FFF2-40B4-BE49-F238E27FC236}">
                <a16:creationId xmlns="" xmlns:a16="http://schemas.microsoft.com/office/drawing/2014/main" id="{00000000-0008-0000-0700-00004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79" name="shCalendar" hidden="1">
          <a:extLst>
            <a:ext uri="{FF2B5EF4-FFF2-40B4-BE49-F238E27FC236}">
              <a16:creationId xmlns="" xmlns:a16="http://schemas.microsoft.com/office/drawing/2014/main" id="{00000000-0008-0000-0700-00004F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80" name="shCalendar_bck" hidden="1">
            <a:extLst>
              <a:ext uri="{FF2B5EF4-FFF2-40B4-BE49-F238E27FC236}">
                <a16:creationId xmlns="" xmlns:a16="http://schemas.microsoft.com/office/drawing/2014/main" id="{00000000-0008-0000-0700-00005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81" name="shCalendar_1" descr="CalendarSmall.bmp" hidden="1">
            <a:extLst>
              <a:ext uri="{FF2B5EF4-FFF2-40B4-BE49-F238E27FC236}">
                <a16:creationId xmlns="" xmlns:a16="http://schemas.microsoft.com/office/drawing/2014/main" id="{00000000-0008-0000-0700-00005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82" name="shCalendar" hidden="1">
          <a:extLst>
            <a:ext uri="{FF2B5EF4-FFF2-40B4-BE49-F238E27FC236}">
              <a16:creationId xmlns="" xmlns:a16="http://schemas.microsoft.com/office/drawing/2014/main" id="{00000000-0008-0000-0700-000052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83" name="shCalendar_bck" hidden="1">
            <a:extLst>
              <a:ext uri="{FF2B5EF4-FFF2-40B4-BE49-F238E27FC236}">
                <a16:creationId xmlns="" xmlns:a16="http://schemas.microsoft.com/office/drawing/2014/main" id="{00000000-0008-0000-0700-00005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84" name="shCalendar_1" descr="CalendarSmall.bmp" hidden="1">
            <a:extLst>
              <a:ext uri="{FF2B5EF4-FFF2-40B4-BE49-F238E27FC236}">
                <a16:creationId xmlns="" xmlns:a16="http://schemas.microsoft.com/office/drawing/2014/main" id="{00000000-0008-0000-0700-00005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85" name="shCalendar" hidden="1">
          <a:extLst>
            <a:ext uri="{FF2B5EF4-FFF2-40B4-BE49-F238E27FC236}">
              <a16:creationId xmlns="" xmlns:a16="http://schemas.microsoft.com/office/drawing/2014/main" id="{00000000-0008-0000-0700-000055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86" name="shCalendar_bck" hidden="1">
            <a:extLst>
              <a:ext uri="{FF2B5EF4-FFF2-40B4-BE49-F238E27FC236}">
                <a16:creationId xmlns="" xmlns:a16="http://schemas.microsoft.com/office/drawing/2014/main" id="{00000000-0008-0000-0700-00005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87" name="shCalendar_1" descr="CalendarSmall.bmp" hidden="1">
            <a:extLst>
              <a:ext uri="{FF2B5EF4-FFF2-40B4-BE49-F238E27FC236}">
                <a16:creationId xmlns="" xmlns:a16="http://schemas.microsoft.com/office/drawing/2014/main" id="{00000000-0008-0000-0700-00005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88" name="shCalendar" hidden="1">
          <a:extLst>
            <a:ext uri="{FF2B5EF4-FFF2-40B4-BE49-F238E27FC236}">
              <a16:creationId xmlns="" xmlns:a16="http://schemas.microsoft.com/office/drawing/2014/main" id="{00000000-0008-0000-0700-000058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89" name="shCalendar_bck" hidden="1">
            <a:extLst>
              <a:ext uri="{FF2B5EF4-FFF2-40B4-BE49-F238E27FC236}">
                <a16:creationId xmlns="" xmlns:a16="http://schemas.microsoft.com/office/drawing/2014/main" id="{00000000-0008-0000-0700-00005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0" name="shCalendar_1" descr="CalendarSmall.bmp" hidden="1">
            <a:extLst>
              <a:ext uri="{FF2B5EF4-FFF2-40B4-BE49-F238E27FC236}">
                <a16:creationId xmlns="" xmlns:a16="http://schemas.microsoft.com/office/drawing/2014/main" id="{00000000-0008-0000-0700-00005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28</xdr:row>
      <xdr:rowOff>0</xdr:rowOff>
    </xdr:from>
    <xdr:ext cx="190500" cy="190500"/>
    <xdr:grpSp>
      <xdr:nvGrpSpPr>
        <xdr:cNvPr id="91" name="shCalendar" hidden="1">
          <a:extLst>
            <a:ext uri="{FF2B5EF4-FFF2-40B4-BE49-F238E27FC236}">
              <a16:creationId xmlns="" xmlns:a16="http://schemas.microsoft.com/office/drawing/2014/main" id="{00000000-0008-0000-0700-00005B000000}"/>
            </a:ext>
          </a:extLst>
        </xdr:cNvPr>
        <xdr:cNvGrpSpPr>
          <a:grpSpLocks/>
        </xdr:cNvGrpSpPr>
      </xdr:nvGrpSpPr>
      <xdr:grpSpPr bwMode="auto">
        <a:xfrm>
          <a:off x="6572250" y="2676525"/>
          <a:ext cx="190500" cy="190500"/>
          <a:chOff x="13896191" y="1813753"/>
          <a:chExt cx="211023" cy="178845"/>
        </a:xfrm>
      </xdr:grpSpPr>
      <xdr:sp macro="[0]!modfrmDateChoose.CalendarShow" textlink="">
        <xdr:nvSpPr>
          <xdr:cNvPr id="92" name="shCalendar_bck" hidden="1">
            <a:extLst>
              <a:ext uri="{FF2B5EF4-FFF2-40B4-BE49-F238E27FC236}">
                <a16:creationId xmlns="" xmlns:a16="http://schemas.microsoft.com/office/drawing/2014/main" id="{00000000-0008-0000-0700-00005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3" name="shCalendar_1" descr="CalendarSmall.bmp" hidden="1">
            <a:extLst>
              <a:ext uri="{FF2B5EF4-FFF2-40B4-BE49-F238E27FC236}">
                <a16:creationId xmlns="" xmlns:a16="http://schemas.microsoft.com/office/drawing/2014/main" id="{00000000-0008-0000-0700-00005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30</xdr:row>
      <xdr:rowOff>0</xdr:rowOff>
    </xdr:from>
    <xdr:ext cx="190500" cy="190500"/>
    <xdr:grpSp>
      <xdr:nvGrpSpPr>
        <xdr:cNvPr id="94" name="shCalendar" hidden="1">
          <a:extLst>
            <a:ext uri="{FF2B5EF4-FFF2-40B4-BE49-F238E27FC236}">
              <a16:creationId xmlns="" xmlns:a16="http://schemas.microsoft.com/office/drawing/2014/main" id="{00000000-0008-0000-0700-00005E000000}"/>
            </a:ext>
          </a:extLst>
        </xdr:cNvPr>
        <xdr:cNvGrpSpPr>
          <a:grpSpLocks/>
        </xdr:cNvGrpSpPr>
      </xdr:nvGrpSpPr>
      <xdr:grpSpPr bwMode="auto">
        <a:xfrm>
          <a:off x="6572250" y="3105150"/>
          <a:ext cx="190500" cy="190500"/>
          <a:chOff x="13896191" y="1813753"/>
          <a:chExt cx="211023" cy="178845"/>
        </a:xfrm>
      </xdr:grpSpPr>
      <xdr:sp macro="[0]!modfrmDateChoose.CalendarShow" textlink="">
        <xdr:nvSpPr>
          <xdr:cNvPr id="95" name="shCalendar_bck" hidden="1">
            <a:extLst>
              <a:ext uri="{FF2B5EF4-FFF2-40B4-BE49-F238E27FC236}">
                <a16:creationId xmlns="" xmlns:a16="http://schemas.microsoft.com/office/drawing/2014/main" id="{00000000-0008-0000-0700-00005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6" name="shCalendar_1" descr="CalendarSmall.bmp" hidden="1">
            <a:extLst>
              <a:ext uri="{FF2B5EF4-FFF2-40B4-BE49-F238E27FC236}">
                <a16:creationId xmlns="" xmlns:a16="http://schemas.microsoft.com/office/drawing/2014/main" id="{00000000-0008-0000-0700-00006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30</xdr:row>
      <xdr:rowOff>0</xdr:rowOff>
    </xdr:from>
    <xdr:ext cx="190500" cy="190500"/>
    <xdr:grpSp>
      <xdr:nvGrpSpPr>
        <xdr:cNvPr id="97" name="shCalendar" hidden="1">
          <a:extLst>
            <a:ext uri="{FF2B5EF4-FFF2-40B4-BE49-F238E27FC236}">
              <a16:creationId xmlns="" xmlns:a16="http://schemas.microsoft.com/office/drawing/2014/main" id="{00000000-0008-0000-0700-000061000000}"/>
            </a:ext>
          </a:extLst>
        </xdr:cNvPr>
        <xdr:cNvGrpSpPr>
          <a:grpSpLocks/>
        </xdr:cNvGrpSpPr>
      </xdr:nvGrpSpPr>
      <xdr:grpSpPr bwMode="auto">
        <a:xfrm>
          <a:off x="6572250" y="3105150"/>
          <a:ext cx="190500" cy="190500"/>
          <a:chOff x="13896191" y="1813753"/>
          <a:chExt cx="211023" cy="178845"/>
        </a:xfrm>
      </xdr:grpSpPr>
      <xdr:sp macro="[0]!modfrmDateChoose.CalendarShow" textlink="">
        <xdr:nvSpPr>
          <xdr:cNvPr id="98" name="shCalendar_bck" hidden="1">
            <a:extLst>
              <a:ext uri="{FF2B5EF4-FFF2-40B4-BE49-F238E27FC236}">
                <a16:creationId xmlns="" xmlns:a16="http://schemas.microsoft.com/office/drawing/2014/main" id="{00000000-0008-0000-0700-00006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9" name="shCalendar_1" descr="CalendarSmall.bmp" hidden="1">
            <a:extLst>
              <a:ext uri="{FF2B5EF4-FFF2-40B4-BE49-F238E27FC236}">
                <a16:creationId xmlns="" xmlns:a16="http://schemas.microsoft.com/office/drawing/2014/main" id="{00000000-0008-0000-0700-00006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32</xdr:row>
      <xdr:rowOff>0</xdr:rowOff>
    </xdr:from>
    <xdr:ext cx="190500" cy="190500"/>
    <xdr:grpSp>
      <xdr:nvGrpSpPr>
        <xdr:cNvPr id="100" name="shCalendar" hidden="1">
          <a:extLst>
            <a:ext uri="{FF2B5EF4-FFF2-40B4-BE49-F238E27FC236}">
              <a16:creationId xmlns="" xmlns:a16="http://schemas.microsoft.com/office/drawing/2014/main" id="{00000000-0008-0000-0700-000064000000}"/>
            </a:ext>
          </a:extLst>
        </xdr:cNvPr>
        <xdr:cNvGrpSpPr>
          <a:grpSpLocks/>
        </xdr:cNvGrpSpPr>
      </xdr:nvGrpSpPr>
      <xdr:grpSpPr bwMode="auto">
        <a:xfrm>
          <a:off x="6572250" y="4105275"/>
          <a:ext cx="190500" cy="190500"/>
          <a:chOff x="13896191" y="1813753"/>
          <a:chExt cx="211023" cy="178845"/>
        </a:xfrm>
      </xdr:grpSpPr>
      <xdr:sp macro="[0]!modfrmDateChoose.CalendarShow" textlink="">
        <xdr:nvSpPr>
          <xdr:cNvPr id="101" name="shCalendar_bck" hidden="1">
            <a:extLst>
              <a:ext uri="{FF2B5EF4-FFF2-40B4-BE49-F238E27FC236}">
                <a16:creationId xmlns="" xmlns:a16="http://schemas.microsoft.com/office/drawing/2014/main" id="{00000000-0008-0000-0700-00006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2" name="shCalendar_1" descr="CalendarSmall.bmp" hidden="1">
            <a:extLst>
              <a:ext uri="{FF2B5EF4-FFF2-40B4-BE49-F238E27FC236}">
                <a16:creationId xmlns="" xmlns:a16="http://schemas.microsoft.com/office/drawing/2014/main" id="{00000000-0008-0000-0700-00006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32</xdr:row>
      <xdr:rowOff>0</xdr:rowOff>
    </xdr:from>
    <xdr:ext cx="190500" cy="190500"/>
    <xdr:grpSp>
      <xdr:nvGrpSpPr>
        <xdr:cNvPr id="103" name="shCalendar" hidden="1">
          <a:extLst>
            <a:ext uri="{FF2B5EF4-FFF2-40B4-BE49-F238E27FC236}">
              <a16:creationId xmlns="" xmlns:a16="http://schemas.microsoft.com/office/drawing/2014/main" id="{00000000-0008-0000-0700-000067000000}"/>
            </a:ext>
          </a:extLst>
        </xdr:cNvPr>
        <xdr:cNvGrpSpPr>
          <a:grpSpLocks/>
        </xdr:cNvGrpSpPr>
      </xdr:nvGrpSpPr>
      <xdr:grpSpPr bwMode="auto">
        <a:xfrm>
          <a:off x="6572250" y="4105275"/>
          <a:ext cx="190500" cy="190500"/>
          <a:chOff x="13896191" y="1813753"/>
          <a:chExt cx="211023" cy="178845"/>
        </a:xfrm>
      </xdr:grpSpPr>
      <xdr:sp macro="[0]!modfrmDateChoose.CalendarShow" textlink="">
        <xdr:nvSpPr>
          <xdr:cNvPr id="104" name="shCalendar_bck" hidden="1">
            <a:extLst>
              <a:ext uri="{FF2B5EF4-FFF2-40B4-BE49-F238E27FC236}">
                <a16:creationId xmlns="" xmlns:a16="http://schemas.microsoft.com/office/drawing/2014/main" id="{00000000-0008-0000-0700-00006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5" name="shCalendar_1" descr="CalendarSmall.bmp" hidden="1">
            <a:extLst>
              <a:ext uri="{FF2B5EF4-FFF2-40B4-BE49-F238E27FC236}">
                <a16:creationId xmlns="" xmlns:a16="http://schemas.microsoft.com/office/drawing/2014/main" id="{00000000-0008-0000-0700-00006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32</xdr:row>
      <xdr:rowOff>0</xdr:rowOff>
    </xdr:from>
    <xdr:ext cx="190500" cy="190500"/>
    <xdr:grpSp>
      <xdr:nvGrpSpPr>
        <xdr:cNvPr id="106" name="shCalendar" hidden="1">
          <a:extLst>
            <a:ext uri="{FF2B5EF4-FFF2-40B4-BE49-F238E27FC236}">
              <a16:creationId xmlns="" xmlns:a16="http://schemas.microsoft.com/office/drawing/2014/main" id="{00000000-0008-0000-0700-00006A000000}"/>
            </a:ext>
          </a:extLst>
        </xdr:cNvPr>
        <xdr:cNvGrpSpPr>
          <a:grpSpLocks/>
        </xdr:cNvGrpSpPr>
      </xdr:nvGrpSpPr>
      <xdr:grpSpPr bwMode="auto">
        <a:xfrm>
          <a:off x="6572250" y="4105275"/>
          <a:ext cx="190500" cy="190500"/>
          <a:chOff x="13896191" y="1813753"/>
          <a:chExt cx="211023" cy="178845"/>
        </a:xfrm>
      </xdr:grpSpPr>
      <xdr:sp macro="[0]!modfrmDateChoose.CalendarShow" textlink="">
        <xdr:nvSpPr>
          <xdr:cNvPr id="107" name="shCalendar_bck" hidden="1">
            <a:extLst>
              <a:ext uri="{FF2B5EF4-FFF2-40B4-BE49-F238E27FC236}">
                <a16:creationId xmlns="" xmlns:a16="http://schemas.microsoft.com/office/drawing/2014/main" id="{00000000-0008-0000-0700-00006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8" name="shCalendar_1" descr="CalendarSmall.bmp" hidden="1">
            <a:extLst>
              <a:ext uri="{FF2B5EF4-FFF2-40B4-BE49-F238E27FC236}">
                <a16:creationId xmlns="" xmlns:a16="http://schemas.microsoft.com/office/drawing/2014/main" id="{00000000-0008-0000-0700-00006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40</xdr:row>
      <xdr:rowOff>0</xdr:rowOff>
    </xdr:from>
    <xdr:ext cx="190500" cy="190500"/>
    <xdr:grpSp>
      <xdr:nvGrpSpPr>
        <xdr:cNvPr id="109" name="shCalendar" hidden="1">
          <a:extLst>
            <a:ext uri="{FF2B5EF4-FFF2-40B4-BE49-F238E27FC236}">
              <a16:creationId xmlns="" xmlns:a16="http://schemas.microsoft.com/office/drawing/2014/main" id="{00000000-0008-0000-0700-00006D000000}"/>
            </a:ext>
          </a:extLst>
        </xdr:cNvPr>
        <xdr:cNvGrpSpPr>
          <a:grpSpLocks/>
        </xdr:cNvGrpSpPr>
      </xdr:nvGrpSpPr>
      <xdr:grpSpPr bwMode="auto">
        <a:xfrm>
          <a:off x="6572250" y="7439025"/>
          <a:ext cx="190500" cy="190500"/>
          <a:chOff x="13896191" y="1813753"/>
          <a:chExt cx="211023" cy="178845"/>
        </a:xfrm>
      </xdr:grpSpPr>
      <xdr:sp macro="[0]!modfrmDateChoose.CalendarShow" textlink="">
        <xdr:nvSpPr>
          <xdr:cNvPr id="110" name="shCalendar_bck" hidden="1">
            <a:extLst>
              <a:ext uri="{FF2B5EF4-FFF2-40B4-BE49-F238E27FC236}">
                <a16:creationId xmlns="" xmlns:a16="http://schemas.microsoft.com/office/drawing/2014/main" id="{00000000-0008-0000-0700-00006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1" name="shCalendar_1" descr="CalendarSmall.bmp" hidden="1">
            <a:extLst>
              <a:ext uri="{FF2B5EF4-FFF2-40B4-BE49-F238E27FC236}">
                <a16:creationId xmlns="" xmlns:a16="http://schemas.microsoft.com/office/drawing/2014/main" id="{00000000-0008-0000-0700-00006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7</xdr:col>
      <xdr:colOff>38100</xdr:colOff>
      <xdr:row>40</xdr:row>
      <xdr:rowOff>0</xdr:rowOff>
    </xdr:from>
    <xdr:ext cx="190500" cy="190500"/>
    <xdr:grpSp>
      <xdr:nvGrpSpPr>
        <xdr:cNvPr id="112" name="shCalendar" hidden="1">
          <a:extLst>
            <a:ext uri="{FF2B5EF4-FFF2-40B4-BE49-F238E27FC236}">
              <a16:creationId xmlns="" xmlns:a16="http://schemas.microsoft.com/office/drawing/2014/main" id="{00000000-0008-0000-0700-000070000000}"/>
            </a:ext>
          </a:extLst>
        </xdr:cNvPr>
        <xdr:cNvGrpSpPr>
          <a:grpSpLocks/>
        </xdr:cNvGrpSpPr>
      </xdr:nvGrpSpPr>
      <xdr:grpSpPr bwMode="auto">
        <a:xfrm>
          <a:off x="6572250" y="7439025"/>
          <a:ext cx="190500" cy="190500"/>
          <a:chOff x="13896191" y="1813753"/>
          <a:chExt cx="211023" cy="178845"/>
        </a:xfrm>
      </xdr:grpSpPr>
      <xdr:sp macro="[0]!modfrmDateChoose.CalendarShow" textlink="">
        <xdr:nvSpPr>
          <xdr:cNvPr id="113" name="shCalendar_bck" hidden="1">
            <a:extLst>
              <a:ext uri="{FF2B5EF4-FFF2-40B4-BE49-F238E27FC236}">
                <a16:creationId xmlns="" xmlns:a16="http://schemas.microsoft.com/office/drawing/2014/main" id="{00000000-0008-0000-0700-00007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4" name="shCalendar_1" descr="CalendarSmall.bmp" hidden="1">
            <a:extLst>
              <a:ext uri="{FF2B5EF4-FFF2-40B4-BE49-F238E27FC236}">
                <a16:creationId xmlns="" xmlns:a16="http://schemas.microsoft.com/office/drawing/2014/main" id="{00000000-0008-0000-0700-00007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editAs="oneCell">
    <xdr:from>
      <xdr:col>9</xdr:col>
      <xdr:colOff>38100</xdr:colOff>
      <xdr:row>28</xdr:row>
      <xdr:rowOff>0</xdr:rowOff>
    </xdr:from>
    <xdr:to>
      <xdr:col>9</xdr:col>
      <xdr:colOff>228600</xdr:colOff>
      <xdr:row>29</xdr:row>
      <xdr:rowOff>47625</xdr:rowOff>
    </xdr:to>
    <xdr:grpSp>
      <xdr:nvGrpSpPr>
        <xdr:cNvPr id="115" name="shCalendar" hidden="1">
          <a:extLst>
            <a:ext uri="{FF2B5EF4-FFF2-40B4-BE49-F238E27FC236}">
              <a16:creationId xmlns="" xmlns:a16="http://schemas.microsoft.com/office/drawing/2014/main" id="{00000000-0008-0000-0700-000004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16" name="shCalendar_bck" hidden="1">
            <a:extLst>
              <a:ext uri="{FF2B5EF4-FFF2-40B4-BE49-F238E27FC236}">
                <a16:creationId xmlns="" xmlns:a16="http://schemas.microsoft.com/office/drawing/2014/main" id="{00000000-0008-0000-0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7" name="shCalendar_1" descr="CalendarSmall.bmp" hidden="1">
            <a:extLst>
              <a:ext uri="{FF2B5EF4-FFF2-40B4-BE49-F238E27FC236}">
                <a16:creationId xmlns="" xmlns:a16="http://schemas.microsoft.com/office/drawing/2014/main" id="{00000000-0008-0000-07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9</xdr:col>
      <xdr:colOff>38100</xdr:colOff>
      <xdr:row>28</xdr:row>
      <xdr:rowOff>0</xdr:rowOff>
    </xdr:from>
    <xdr:ext cx="190500" cy="190500"/>
    <xdr:grpSp>
      <xdr:nvGrpSpPr>
        <xdr:cNvPr id="118" name="shCalendar" hidden="1">
          <a:extLst>
            <a:ext uri="{FF2B5EF4-FFF2-40B4-BE49-F238E27FC236}">
              <a16:creationId xmlns="" xmlns:a16="http://schemas.microsoft.com/office/drawing/2014/main" id="{00000000-0008-0000-0700-000007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19" name="shCalendar_bck" hidden="1">
            <a:extLst>
              <a:ext uri="{FF2B5EF4-FFF2-40B4-BE49-F238E27FC236}">
                <a16:creationId xmlns="" xmlns:a16="http://schemas.microsoft.com/office/drawing/2014/main" id="{00000000-0008-0000-07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0" name="shCalendar_1" descr="CalendarSmall.bmp" hidden="1">
            <a:extLst>
              <a:ext uri="{FF2B5EF4-FFF2-40B4-BE49-F238E27FC236}">
                <a16:creationId xmlns="" xmlns:a16="http://schemas.microsoft.com/office/drawing/2014/main" id="{00000000-0008-0000-07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30</xdr:row>
      <xdr:rowOff>0</xdr:rowOff>
    </xdr:from>
    <xdr:ext cx="190500" cy="190500"/>
    <xdr:grpSp>
      <xdr:nvGrpSpPr>
        <xdr:cNvPr id="121" name="shCalendar" hidden="1">
          <a:extLst>
            <a:ext uri="{FF2B5EF4-FFF2-40B4-BE49-F238E27FC236}">
              <a16:creationId xmlns="" xmlns:a16="http://schemas.microsoft.com/office/drawing/2014/main" id="{00000000-0008-0000-0700-00000A000000}"/>
            </a:ext>
          </a:extLst>
        </xdr:cNvPr>
        <xdr:cNvGrpSpPr>
          <a:grpSpLocks/>
        </xdr:cNvGrpSpPr>
      </xdr:nvGrpSpPr>
      <xdr:grpSpPr bwMode="auto">
        <a:xfrm>
          <a:off x="12001500" y="3105150"/>
          <a:ext cx="190500" cy="190500"/>
          <a:chOff x="13896191" y="1813753"/>
          <a:chExt cx="211023" cy="178845"/>
        </a:xfrm>
      </xdr:grpSpPr>
      <xdr:sp macro="[0]!modfrmDateChoose.CalendarShow" textlink="">
        <xdr:nvSpPr>
          <xdr:cNvPr id="122" name="shCalendar_bck" hidden="1">
            <a:extLst>
              <a:ext uri="{FF2B5EF4-FFF2-40B4-BE49-F238E27FC236}">
                <a16:creationId xmlns="" xmlns:a16="http://schemas.microsoft.com/office/drawing/2014/main" id="{00000000-0008-0000-07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3" name="shCalendar_1" descr="CalendarSmall.bmp" hidden="1">
            <a:extLst>
              <a:ext uri="{FF2B5EF4-FFF2-40B4-BE49-F238E27FC236}">
                <a16:creationId xmlns="" xmlns:a16="http://schemas.microsoft.com/office/drawing/2014/main" id="{00000000-0008-0000-0700-00000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30</xdr:row>
      <xdr:rowOff>0</xdr:rowOff>
    </xdr:from>
    <xdr:ext cx="190500" cy="190500"/>
    <xdr:grpSp>
      <xdr:nvGrpSpPr>
        <xdr:cNvPr id="124" name="shCalendar" hidden="1">
          <a:extLst>
            <a:ext uri="{FF2B5EF4-FFF2-40B4-BE49-F238E27FC236}">
              <a16:creationId xmlns="" xmlns:a16="http://schemas.microsoft.com/office/drawing/2014/main" id="{00000000-0008-0000-0700-00000D000000}"/>
            </a:ext>
          </a:extLst>
        </xdr:cNvPr>
        <xdr:cNvGrpSpPr>
          <a:grpSpLocks/>
        </xdr:cNvGrpSpPr>
      </xdr:nvGrpSpPr>
      <xdr:grpSpPr bwMode="auto">
        <a:xfrm>
          <a:off x="12001500" y="3105150"/>
          <a:ext cx="190500" cy="190500"/>
          <a:chOff x="13896191" y="1813753"/>
          <a:chExt cx="211023" cy="178845"/>
        </a:xfrm>
      </xdr:grpSpPr>
      <xdr:sp macro="[0]!modfrmDateChoose.CalendarShow" textlink="">
        <xdr:nvSpPr>
          <xdr:cNvPr id="125" name="shCalendar_bck" hidden="1">
            <a:extLst>
              <a:ext uri="{FF2B5EF4-FFF2-40B4-BE49-F238E27FC236}">
                <a16:creationId xmlns="" xmlns:a16="http://schemas.microsoft.com/office/drawing/2014/main" id="{00000000-0008-0000-07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6" name="shCalendar_1" descr="CalendarSmall.bmp" hidden="1">
            <a:extLst>
              <a:ext uri="{FF2B5EF4-FFF2-40B4-BE49-F238E27FC236}">
                <a16:creationId xmlns="" xmlns:a16="http://schemas.microsoft.com/office/drawing/2014/main" id="{00000000-0008-0000-0700-00000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32</xdr:row>
      <xdr:rowOff>0</xdr:rowOff>
    </xdr:from>
    <xdr:ext cx="190500" cy="190500"/>
    <xdr:grpSp>
      <xdr:nvGrpSpPr>
        <xdr:cNvPr id="127" name="shCalendar" hidden="1">
          <a:extLst>
            <a:ext uri="{FF2B5EF4-FFF2-40B4-BE49-F238E27FC236}">
              <a16:creationId xmlns="" xmlns:a16="http://schemas.microsoft.com/office/drawing/2014/main" id="{00000000-0008-0000-0700-000010000000}"/>
            </a:ext>
          </a:extLst>
        </xdr:cNvPr>
        <xdr:cNvGrpSpPr>
          <a:grpSpLocks/>
        </xdr:cNvGrpSpPr>
      </xdr:nvGrpSpPr>
      <xdr:grpSpPr bwMode="auto">
        <a:xfrm>
          <a:off x="12001500" y="4105275"/>
          <a:ext cx="190500" cy="190500"/>
          <a:chOff x="13896191" y="1813753"/>
          <a:chExt cx="211023" cy="178845"/>
        </a:xfrm>
      </xdr:grpSpPr>
      <xdr:sp macro="[0]!modfrmDateChoose.CalendarShow" textlink="">
        <xdr:nvSpPr>
          <xdr:cNvPr id="128" name="shCalendar_bck" hidden="1">
            <a:extLst>
              <a:ext uri="{FF2B5EF4-FFF2-40B4-BE49-F238E27FC236}">
                <a16:creationId xmlns="" xmlns:a16="http://schemas.microsoft.com/office/drawing/2014/main" id="{00000000-0008-0000-0700-00001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9" name="shCalendar_1" descr="CalendarSmall.bmp" hidden="1">
            <a:extLst>
              <a:ext uri="{FF2B5EF4-FFF2-40B4-BE49-F238E27FC236}">
                <a16:creationId xmlns="" xmlns:a16="http://schemas.microsoft.com/office/drawing/2014/main" id="{00000000-0008-0000-0700-00001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32</xdr:row>
      <xdr:rowOff>0</xdr:rowOff>
    </xdr:from>
    <xdr:ext cx="190500" cy="190500"/>
    <xdr:grpSp>
      <xdr:nvGrpSpPr>
        <xdr:cNvPr id="130" name="shCalendar" hidden="1">
          <a:extLst>
            <a:ext uri="{FF2B5EF4-FFF2-40B4-BE49-F238E27FC236}">
              <a16:creationId xmlns="" xmlns:a16="http://schemas.microsoft.com/office/drawing/2014/main" id="{00000000-0008-0000-0700-000013000000}"/>
            </a:ext>
          </a:extLst>
        </xdr:cNvPr>
        <xdr:cNvGrpSpPr>
          <a:grpSpLocks/>
        </xdr:cNvGrpSpPr>
      </xdr:nvGrpSpPr>
      <xdr:grpSpPr bwMode="auto">
        <a:xfrm>
          <a:off x="12001500" y="4105275"/>
          <a:ext cx="190500" cy="190500"/>
          <a:chOff x="13896191" y="1813753"/>
          <a:chExt cx="211023" cy="178845"/>
        </a:xfrm>
      </xdr:grpSpPr>
      <xdr:sp macro="[0]!modfrmDateChoose.CalendarShow" textlink="">
        <xdr:nvSpPr>
          <xdr:cNvPr id="131" name="shCalendar_bck" hidden="1">
            <a:extLst>
              <a:ext uri="{FF2B5EF4-FFF2-40B4-BE49-F238E27FC236}">
                <a16:creationId xmlns="" xmlns:a16="http://schemas.microsoft.com/office/drawing/2014/main" id="{00000000-0008-0000-0700-00001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32" name="shCalendar_1" descr="CalendarSmall.bmp" hidden="1">
            <a:extLst>
              <a:ext uri="{FF2B5EF4-FFF2-40B4-BE49-F238E27FC236}">
                <a16:creationId xmlns="" xmlns:a16="http://schemas.microsoft.com/office/drawing/2014/main" id="{00000000-0008-0000-0700-00001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32</xdr:row>
      <xdr:rowOff>0</xdr:rowOff>
    </xdr:from>
    <xdr:ext cx="190500" cy="190500"/>
    <xdr:grpSp>
      <xdr:nvGrpSpPr>
        <xdr:cNvPr id="133" name="shCalendar" hidden="1">
          <a:extLst>
            <a:ext uri="{FF2B5EF4-FFF2-40B4-BE49-F238E27FC236}">
              <a16:creationId xmlns="" xmlns:a16="http://schemas.microsoft.com/office/drawing/2014/main" id="{00000000-0008-0000-0700-000016000000}"/>
            </a:ext>
          </a:extLst>
        </xdr:cNvPr>
        <xdr:cNvGrpSpPr>
          <a:grpSpLocks/>
        </xdr:cNvGrpSpPr>
      </xdr:nvGrpSpPr>
      <xdr:grpSpPr bwMode="auto">
        <a:xfrm>
          <a:off x="12001500" y="4105275"/>
          <a:ext cx="190500" cy="190500"/>
          <a:chOff x="13896191" y="1813753"/>
          <a:chExt cx="211023" cy="178845"/>
        </a:xfrm>
      </xdr:grpSpPr>
      <xdr:sp macro="[0]!modfrmDateChoose.CalendarShow" textlink="">
        <xdr:nvSpPr>
          <xdr:cNvPr id="134" name="shCalendar_bck" hidden="1">
            <a:extLst>
              <a:ext uri="{FF2B5EF4-FFF2-40B4-BE49-F238E27FC236}">
                <a16:creationId xmlns="" xmlns:a16="http://schemas.microsoft.com/office/drawing/2014/main" id="{00000000-0008-0000-0700-00001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35" name="shCalendar_1" descr="CalendarSmall.bmp" hidden="1">
            <a:extLst>
              <a:ext uri="{FF2B5EF4-FFF2-40B4-BE49-F238E27FC236}">
                <a16:creationId xmlns="" xmlns:a16="http://schemas.microsoft.com/office/drawing/2014/main" id="{00000000-0008-0000-0700-00001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40</xdr:row>
      <xdr:rowOff>0</xdr:rowOff>
    </xdr:from>
    <xdr:ext cx="190500" cy="190500"/>
    <xdr:grpSp>
      <xdr:nvGrpSpPr>
        <xdr:cNvPr id="136" name="shCalendar" hidden="1">
          <a:extLst>
            <a:ext uri="{FF2B5EF4-FFF2-40B4-BE49-F238E27FC236}">
              <a16:creationId xmlns="" xmlns:a16="http://schemas.microsoft.com/office/drawing/2014/main" id="{00000000-0008-0000-0700-000019000000}"/>
            </a:ext>
          </a:extLst>
        </xdr:cNvPr>
        <xdr:cNvGrpSpPr>
          <a:grpSpLocks/>
        </xdr:cNvGrpSpPr>
      </xdr:nvGrpSpPr>
      <xdr:grpSpPr bwMode="auto">
        <a:xfrm>
          <a:off x="12001500" y="7439025"/>
          <a:ext cx="190500" cy="190500"/>
          <a:chOff x="13896191" y="1813753"/>
          <a:chExt cx="211023" cy="178845"/>
        </a:xfrm>
      </xdr:grpSpPr>
      <xdr:sp macro="[0]!modfrmDateChoose.CalendarShow" textlink="">
        <xdr:nvSpPr>
          <xdr:cNvPr id="137" name="shCalendar_bck" hidden="1">
            <a:extLst>
              <a:ext uri="{FF2B5EF4-FFF2-40B4-BE49-F238E27FC236}">
                <a16:creationId xmlns="" xmlns:a16="http://schemas.microsoft.com/office/drawing/2014/main" id="{00000000-0008-0000-0700-00001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38" name="shCalendar_1" descr="CalendarSmall.bmp" hidden="1">
            <a:extLst>
              <a:ext uri="{FF2B5EF4-FFF2-40B4-BE49-F238E27FC236}">
                <a16:creationId xmlns="" xmlns:a16="http://schemas.microsoft.com/office/drawing/2014/main" id="{00000000-0008-0000-0700-00001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40</xdr:row>
      <xdr:rowOff>0</xdr:rowOff>
    </xdr:from>
    <xdr:ext cx="190500" cy="190500"/>
    <xdr:grpSp>
      <xdr:nvGrpSpPr>
        <xdr:cNvPr id="139" name="shCalendar" hidden="1">
          <a:extLst>
            <a:ext uri="{FF2B5EF4-FFF2-40B4-BE49-F238E27FC236}">
              <a16:creationId xmlns="" xmlns:a16="http://schemas.microsoft.com/office/drawing/2014/main" id="{00000000-0008-0000-0700-00001C000000}"/>
            </a:ext>
          </a:extLst>
        </xdr:cNvPr>
        <xdr:cNvGrpSpPr>
          <a:grpSpLocks/>
        </xdr:cNvGrpSpPr>
      </xdr:nvGrpSpPr>
      <xdr:grpSpPr bwMode="auto">
        <a:xfrm>
          <a:off x="12001500" y="7439025"/>
          <a:ext cx="190500" cy="190500"/>
          <a:chOff x="13896191" y="1813753"/>
          <a:chExt cx="211023" cy="178845"/>
        </a:xfrm>
      </xdr:grpSpPr>
      <xdr:sp macro="[0]!modfrmDateChoose.CalendarShow" textlink="">
        <xdr:nvSpPr>
          <xdr:cNvPr id="140" name="shCalendar_bck" hidden="1">
            <a:extLst>
              <a:ext uri="{FF2B5EF4-FFF2-40B4-BE49-F238E27FC236}">
                <a16:creationId xmlns="" xmlns:a16="http://schemas.microsoft.com/office/drawing/2014/main" id="{00000000-0008-0000-0700-00001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1" name="shCalendar_1" descr="CalendarSmall.bmp" hidden="1">
            <a:extLst>
              <a:ext uri="{FF2B5EF4-FFF2-40B4-BE49-F238E27FC236}">
                <a16:creationId xmlns="" xmlns:a16="http://schemas.microsoft.com/office/drawing/2014/main" id="{00000000-0008-0000-0700-00001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42" name="shCalendar" hidden="1">
          <a:extLst>
            <a:ext uri="{FF2B5EF4-FFF2-40B4-BE49-F238E27FC236}">
              <a16:creationId xmlns="" xmlns:a16="http://schemas.microsoft.com/office/drawing/2014/main" id="{00000000-0008-0000-0700-00001F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43" name="shCalendar_bck" hidden="1">
            <a:extLst>
              <a:ext uri="{FF2B5EF4-FFF2-40B4-BE49-F238E27FC236}">
                <a16:creationId xmlns="" xmlns:a16="http://schemas.microsoft.com/office/drawing/2014/main" id="{00000000-0008-0000-0700-00002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4" name="shCalendar_1" descr="CalendarSmall.bmp" hidden="1">
            <a:extLst>
              <a:ext uri="{FF2B5EF4-FFF2-40B4-BE49-F238E27FC236}">
                <a16:creationId xmlns="" xmlns:a16="http://schemas.microsoft.com/office/drawing/2014/main" id="{00000000-0008-0000-0700-00002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45" name="shCalendar" hidden="1">
          <a:extLst>
            <a:ext uri="{FF2B5EF4-FFF2-40B4-BE49-F238E27FC236}">
              <a16:creationId xmlns="" xmlns:a16="http://schemas.microsoft.com/office/drawing/2014/main" id="{00000000-0008-0000-0700-000022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46" name="shCalendar_bck" hidden="1">
            <a:extLst>
              <a:ext uri="{FF2B5EF4-FFF2-40B4-BE49-F238E27FC236}">
                <a16:creationId xmlns="" xmlns:a16="http://schemas.microsoft.com/office/drawing/2014/main" id="{00000000-0008-0000-0700-00002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7" name="shCalendar_1" descr="CalendarSmall.bmp" hidden="1">
            <a:extLst>
              <a:ext uri="{FF2B5EF4-FFF2-40B4-BE49-F238E27FC236}">
                <a16:creationId xmlns="" xmlns:a16="http://schemas.microsoft.com/office/drawing/2014/main" id="{00000000-0008-0000-0700-00002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48" name="shCalendar" hidden="1">
          <a:extLst>
            <a:ext uri="{FF2B5EF4-FFF2-40B4-BE49-F238E27FC236}">
              <a16:creationId xmlns="" xmlns:a16="http://schemas.microsoft.com/office/drawing/2014/main" id="{00000000-0008-0000-0700-000025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49" name="shCalendar_bck" hidden="1">
            <a:extLst>
              <a:ext uri="{FF2B5EF4-FFF2-40B4-BE49-F238E27FC236}">
                <a16:creationId xmlns="" xmlns:a16="http://schemas.microsoft.com/office/drawing/2014/main" id="{00000000-0008-0000-0700-00002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0" name="shCalendar_1" descr="CalendarSmall.bmp" hidden="1">
            <a:extLst>
              <a:ext uri="{FF2B5EF4-FFF2-40B4-BE49-F238E27FC236}">
                <a16:creationId xmlns="" xmlns:a16="http://schemas.microsoft.com/office/drawing/2014/main" id="{00000000-0008-0000-0700-00002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51" name="shCalendar" hidden="1">
          <a:extLst>
            <a:ext uri="{FF2B5EF4-FFF2-40B4-BE49-F238E27FC236}">
              <a16:creationId xmlns="" xmlns:a16="http://schemas.microsoft.com/office/drawing/2014/main" id="{00000000-0008-0000-0700-000028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52" name="shCalendar_bck" hidden="1">
            <a:extLst>
              <a:ext uri="{FF2B5EF4-FFF2-40B4-BE49-F238E27FC236}">
                <a16:creationId xmlns="" xmlns:a16="http://schemas.microsoft.com/office/drawing/2014/main" id="{00000000-0008-0000-0700-00002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3" name="shCalendar_1" descr="CalendarSmall.bmp" hidden="1">
            <a:extLst>
              <a:ext uri="{FF2B5EF4-FFF2-40B4-BE49-F238E27FC236}">
                <a16:creationId xmlns="" xmlns:a16="http://schemas.microsoft.com/office/drawing/2014/main" id="{00000000-0008-0000-0700-00002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54" name="shCalendar" hidden="1">
          <a:extLst>
            <a:ext uri="{FF2B5EF4-FFF2-40B4-BE49-F238E27FC236}">
              <a16:creationId xmlns="" xmlns:a16="http://schemas.microsoft.com/office/drawing/2014/main" id="{00000000-0008-0000-0700-00002B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55" name="shCalendar_bck" hidden="1">
            <a:extLst>
              <a:ext uri="{FF2B5EF4-FFF2-40B4-BE49-F238E27FC236}">
                <a16:creationId xmlns="" xmlns:a16="http://schemas.microsoft.com/office/drawing/2014/main" id="{00000000-0008-0000-0700-00002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6" name="shCalendar_1" descr="CalendarSmall.bmp" hidden="1">
            <a:extLst>
              <a:ext uri="{FF2B5EF4-FFF2-40B4-BE49-F238E27FC236}">
                <a16:creationId xmlns="" xmlns:a16="http://schemas.microsoft.com/office/drawing/2014/main" id="{00000000-0008-0000-0700-00002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57" name="shCalendar" hidden="1">
          <a:extLst>
            <a:ext uri="{FF2B5EF4-FFF2-40B4-BE49-F238E27FC236}">
              <a16:creationId xmlns="" xmlns:a16="http://schemas.microsoft.com/office/drawing/2014/main" id="{00000000-0008-0000-0700-00002E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58" name="shCalendar_bck" hidden="1">
            <a:extLst>
              <a:ext uri="{FF2B5EF4-FFF2-40B4-BE49-F238E27FC236}">
                <a16:creationId xmlns="" xmlns:a16="http://schemas.microsoft.com/office/drawing/2014/main" id="{00000000-0008-0000-0700-00002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59" name="shCalendar_1" descr="CalendarSmall.bmp" hidden="1">
            <a:extLst>
              <a:ext uri="{FF2B5EF4-FFF2-40B4-BE49-F238E27FC236}">
                <a16:creationId xmlns="" xmlns:a16="http://schemas.microsoft.com/office/drawing/2014/main" id="{00000000-0008-0000-0700-00003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60" name="shCalendar" hidden="1">
          <a:extLst>
            <a:ext uri="{FF2B5EF4-FFF2-40B4-BE49-F238E27FC236}">
              <a16:creationId xmlns="" xmlns:a16="http://schemas.microsoft.com/office/drawing/2014/main" id="{00000000-0008-0000-0700-000031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61" name="shCalendar_bck" hidden="1">
            <a:extLst>
              <a:ext uri="{FF2B5EF4-FFF2-40B4-BE49-F238E27FC236}">
                <a16:creationId xmlns="" xmlns:a16="http://schemas.microsoft.com/office/drawing/2014/main" id="{00000000-0008-0000-0700-00003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2" name="shCalendar_1" descr="CalendarSmall.bmp" hidden="1">
            <a:extLst>
              <a:ext uri="{FF2B5EF4-FFF2-40B4-BE49-F238E27FC236}">
                <a16:creationId xmlns="" xmlns:a16="http://schemas.microsoft.com/office/drawing/2014/main" id="{00000000-0008-0000-0700-00003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63" name="shCalendar" hidden="1">
          <a:extLst>
            <a:ext uri="{FF2B5EF4-FFF2-40B4-BE49-F238E27FC236}">
              <a16:creationId xmlns="" xmlns:a16="http://schemas.microsoft.com/office/drawing/2014/main" id="{00000000-0008-0000-0700-000034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64" name="shCalendar_bck" hidden="1">
            <a:extLst>
              <a:ext uri="{FF2B5EF4-FFF2-40B4-BE49-F238E27FC236}">
                <a16:creationId xmlns="" xmlns:a16="http://schemas.microsoft.com/office/drawing/2014/main" id="{00000000-0008-0000-0700-00003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5" name="shCalendar_1" descr="CalendarSmall.bmp" hidden="1">
            <a:extLst>
              <a:ext uri="{FF2B5EF4-FFF2-40B4-BE49-F238E27FC236}">
                <a16:creationId xmlns="" xmlns:a16="http://schemas.microsoft.com/office/drawing/2014/main" id="{00000000-0008-0000-0700-00003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0</xdr:row>
      <xdr:rowOff>0</xdr:rowOff>
    </xdr:from>
    <xdr:ext cx="190500" cy="190500"/>
    <xdr:grpSp>
      <xdr:nvGrpSpPr>
        <xdr:cNvPr id="166" name="shCalendar" hidden="1">
          <a:extLst>
            <a:ext uri="{FF2B5EF4-FFF2-40B4-BE49-F238E27FC236}">
              <a16:creationId xmlns="" xmlns:a16="http://schemas.microsoft.com/office/drawing/2014/main" id="{00000000-0008-0000-0700-000037000000}"/>
            </a:ext>
          </a:extLst>
        </xdr:cNvPr>
        <xdr:cNvGrpSpPr>
          <a:grpSpLocks/>
        </xdr:cNvGrpSpPr>
      </xdr:nvGrpSpPr>
      <xdr:grpSpPr bwMode="auto">
        <a:xfrm>
          <a:off x="12001500" y="0"/>
          <a:ext cx="190500" cy="190500"/>
          <a:chOff x="13896191" y="1813753"/>
          <a:chExt cx="211023" cy="178845"/>
        </a:xfrm>
      </xdr:grpSpPr>
      <xdr:sp macro="[0]!modfrmDateChoose.CalendarShow" textlink="">
        <xdr:nvSpPr>
          <xdr:cNvPr id="167" name="shCalendar_bck" hidden="1">
            <a:extLst>
              <a:ext uri="{FF2B5EF4-FFF2-40B4-BE49-F238E27FC236}">
                <a16:creationId xmlns="" xmlns:a16="http://schemas.microsoft.com/office/drawing/2014/main" id="{00000000-0008-0000-0700-00003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8" name="shCalendar_1" descr="CalendarSmall.bmp" hidden="1">
            <a:extLst>
              <a:ext uri="{FF2B5EF4-FFF2-40B4-BE49-F238E27FC236}">
                <a16:creationId xmlns="" xmlns:a16="http://schemas.microsoft.com/office/drawing/2014/main" id="{00000000-0008-0000-0700-00003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69" name="shCalendar" hidden="1">
          <a:extLst>
            <a:ext uri="{FF2B5EF4-FFF2-40B4-BE49-F238E27FC236}">
              <a16:creationId xmlns="" xmlns:a16="http://schemas.microsoft.com/office/drawing/2014/main" id="{00000000-0008-0000-0700-00003A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70" name="shCalendar_bck" hidden="1">
            <a:extLst>
              <a:ext uri="{FF2B5EF4-FFF2-40B4-BE49-F238E27FC236}">
                <a16:creationId xmlns="" xmlns:a16="http://schemas.microsoft.com/office/drawing/2014/main" id="{00000000-0008-0000-0700-00003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1" name="shCalendar_1" descr="CalendarSmall.bmp" hidden="1">
            <a:extLst>
              <a:ext uri="{FF2B5EF4-FFF2-40B4-BE49-F238E27FC236}">
                <a16:creationId xmlns="" xmlns:a16="http://schemas.microsoft.com/office/drawing/2014/main" id="{00000000-0008-0000-0700-00003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72" name="shCalendar" hidden="1">
          <a:extLst>
            <a:ext uri="{FF2B5EF4-FFF2-40B4-BE49-F238E27FC236}">
              <a16:creationId xmlns="" xmlns:a16="http://schemas.microsoft.com/office/drawing/2014/main" id="{00000000-0008-0000-0700-00003D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73" name="shCalendar_bck" hidden="1">
            <a:extLst>
              <a:ext uri="{FF2B5EF4-FFF2-40B4-BE49-F238E27FC236}">
                <a16:creationId xmlns="" xmlns:a16="http://schemas.microsoft.com/office/drawing/2014/main" id="{00000000-0008-0000-0700-00003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4" name="shCalendar_1" descr="CalendarSmall.bmp" hidden="1">
            <a:extLst>
              <a:ext uri="{FF2B5EF4-FFF2-40B4-BE49-F238E27FC236}">
                <a16:creationId xmlns="" xmlns:a16="http://schemas.microsoft.com/office/drawing/2014/main" id="{00000000-0008-0000-0700-00003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75" name="shCalendar" hidden="1">
          <a:extLst>
            <a:ext uri="{FF2B5EF4-FFF2-40B4-BE49-F238E27FC236}">
              <a16:creationId xmlns="" xmlns:a16="http://schemas.microsoft.com/office/drawing/2014/main" id="{00000000-0008-0000-0700-000040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76" name="shCalendar_bck" hidden="1">
            <a:extLst>
              <a:ext uri="{FF2B5EF4-FFF2-40B4-BE49-F238E27FC236}">
                <a16:creationId xmlns="" xmlns:a16="http://schemas.microsoft.com/office/drawing/2014/main" id="{00000000-0008-0000-0700-00004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7" name="shCalendar_1" descr="CalendarSmall.bmp" hidden="1">
            <a:extLst>
              <a:ext uri="{FF2B5EF4-FFF2-40B4-BE49-F238E27FC236}">
                <a16:creationId xmlns="" xmlns:a16="http://schemas.microsoft.com/office/drawing/2014/main" id="{00000000-0008-0000-0700-00004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78" name="shCalendar" hidden="1">
          <a:extLst>
            <a:ext uri="{FF2B5EF4-FFF2-40B4-BE49-F238E27FC236}">
              <a16:creationId xmlns="" xmlns:a16="http://schemas.microsoft.com/office/drawing/2014/main" id="{00000000-0008-0000-0700-000043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79" name="shCalendar_bck" hidden="1">
            <a:extLst>
              <a:ext uri="{FF2B5EF4-FFF2-40B4-BE49-F238E27FC236}">
                <a16:creationId xmlns="" xmlns:a16="http://schemas.microsoft.com/office/drawing/2014/main" id="{00000000-0008-0000-0700-00004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80" name="shCalendar_1" descr="CalendarSmall.bmp" hidden="1">
            <a:extLst>
              <a:ext uri="{FF2B5EF4-FFF2-40B4-BE49-F238E27FC236}">
                <a16:creationId xmlns="" xmlns:a16="http://schemas.microsoft.com/office/drawing/2014/main" id="{00000000-0008-0000-0700-00004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81" name="shCalendar" hidden="1">
          <a:extLst>
            <a:ext uri="{FF2B5EF4-FFF2-40B4-BE49-F238E27FC236}">
              <a16:creationId xmlns="" xmlns:a16="http://schemas.microsoft.com/office/drawing/2014/main" id="{00000000-0008-0000-0700-000046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82" name="shCalendar_bck" hidden="1">
            <a:extLst>
              <a:ext uri="{FF2B5EF4-FFF2-40B4-BE49-F238E27FC236}">
                <a16:creationId xmlns="" xmlns:a16="http://schemas.microsoft.com/office/drawing/2014/main" id="{00000000-0008-0000-0700-00004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83" name="shCalendar_1" descr="CalendarSmall.bmp" hidden="1">
            <a:extLst>
              <a:ext uri="{FF2B5EF4-FFF2-40B4-BE49-F238E27FC236}">
                <a16:creationId xmlns="" xmlns:a16="http://schemas.microsoft.com/office/drawing/2014/main" id="{00000000-0008-0000-0700-00004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84" name="shCalendar" hidden="1">
          <a:extLst>
            <a:ext uri="{FF2B5EF4-FFF2-40B4-BE49-F238E27FC236}">
              <a16:creationId xmlns="" xmlns:a16="http://schemas.microsoft.com/office/drawing/2014/main" id="{00000000-0008-0000-0700-000049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85" name="shCalendar_bck" hidden="1">
            <a:extLst>
              <a:ext uri="{FF2B5EF4-FFF2-40B4-BE49-F238E27FC236}">
                <a16:creationId xmlns="" xmlns:a16="http://schemas.microsoft.com/office/drawing/2014/main" id="{00000000-0008-0000-0700-00004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86" name="shCalendar_1" descr="CalendarSmall.bmp" hidden="1">
            <a:extLst>
              <a:ext uri="{FF2B5EF4-FFF2-40B4-BE49-F238E27FC236}">
                <a16:creationId xmlns="" xmlns:a16="http://schemas.microsoft.com/office/drawing/2014/main" id="{00000000-0008-0000-0700-00004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87" name="shCalendar" hidden="1">
          <a:extLst>
            <a:ext uri="{FF2B5EF4-FFF2-40B4-BE49-F238E27FC236}">
              <a16:creationId xmlns="" xmlns:a16="http://schemas.microsoft.com/office/drawing/2014/main" id="{00000000-0008-0000-0700-00004C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88" name="shCalendar_bck" hidden="1">
            <a:extLst>
              <a:ext uri="{FF2B5EF4-FFF2-40B4-BE49-F238E27FC236}">
                <a16:creationId xmlns="" xmlns:a16="http://schemas.microsoft.com/office/drawing/2014/main" id="{00000000-0008-0000-0700-00004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89" name="shCalendar_1" descr="CalendarSmall.bmp" hidden="1">
            <a:extLst>
              <a:ext uri="{FF2B5EF4-FFF2-40B4-BE49-F238E27FC236}">
                <a16:creationId xmlns="" xmlns:a16="http://schemas.microsoft.com/office/drawing/2014/main" id="{00000000-0008-0000-0700-00004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90" name="shCalendar" hidden="1">
          <a:extLst>
            <a:ext uri="{FF2B5EF4-FFF2-40B4-BE49-F238E27FC236}">
              <a16:creationId xmlns="" xmlns:a16="http://schemas.microsoft.com/office/drawing/2014/main" id="{00000000-0008-0000-0700-00004F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91" name="shCalendar_bck" hidden="1">
            <a:extLst>
              <a:ext uri="{FF2B5EF4-FFF2-40B4-BE49-F238E27FC236}">
                <a16:creationId xmlns="" xmlns:a16="http://schemas.microsoft.com/office/drawing/2014/main" id="{00000000-0008-0000-0700-00005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2" name="shCalendar_1" descr="CalendarSmall.bmp" hidden="1">
            <a:extLst>
              <a:ext uri="{FF2B5EF4-FFF2-40B4-BE49-F238E27FC236}">
                <a16:creationId xmlns="" xmlns:a16="http://schemas.microsoft.com/office/drawing/2014/main" id="{00000000-0008-0000-0700-00005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93" name="shCalendar" hidden="1">
          <a:extLst>
            <a:ext uri="{FF2B5EF4-FFF2-40B4-BE49-F238E27FC236}">
              <a16:creationId xmlns="" xmlns:a16="http://schemas.microsoft.com/office/drawing/2014/main" id="{00000000-0008-0000-0700-000052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94" name="shCalendar_bck" hidden="1">
            <a:extLst>
              <a:ext uri="{FF2B5EF4-FFF2-40B4-BE49-F238E27FC236}">
                <a16:creationId xmlns="" xmlns:a16="http://schemas.microsoft.com/office/drawing/2014/main" id="{00000000-0008-0000-0700-00005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5" name="shCalendar_1" descr="CalendarSmall.bmp" hidden="1">
            <a:extLst>
              <a:ext uri="{FF2B5EF4-FFF2-40B4-BE49-F238E27FC236}">
                <a16:creationId xmlns="" xmlns:a16="http://schemas.microsoft.com/office/drawing/2014/main" id="{00000000-0008-0000-0700-00005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96" name="shCalendar" hidden="1">
          <a:extLst>
            <a:ext uri="{FF2B5EF4-FFF2-40B4-BE49-F238E27FC236}">
              <a16:creationId xmlns="" xmlns:a16="http://schemas.microsoft.com/office/drawing/2014/main" id="{00000000-0008-0000-0700-000055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197" name="shCalendar_bck" hidden="1">
            <a:extLst>
              <a:ext uri="{FF2B5EF4-FFF2-40B4-BE49-F238E27FC236}">
                <a16:creationId xmlns="" xmlns:a16="http://schemas.microsoft.com/office/drawing/2014/main" id="{00000000-0008-0000-0700-00005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98" name="shCalendar_1" descr="CalendarSmall.bmp" hidden="1">
            <a:extLst>
              <a:ext uri="{FF2B5EF4-FFF2-40B4-BE49-F238E27FC236}">
                <a16:creationId xmlns="" xmlns:a16="http://schemas.microsoft.com/office/drawing/2014/main" id="{00000000-0008-0000-0700-00005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199" name="shCalendar" hidden="1">
          <a:extLst>
            <a:ext uri="{FF2B5EF4-FFF2-40B4-BE49-F238E27FC236}">
              <a16:creationId xmlns="" xmlns:a16="http://schemas.microsoft.com/office/drawing/2014/main" id="{00000000-0008-0000-0700-000058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200" name="shCalendar_bck" hidden="1">
            <a:extLst>
              <a:ext uri="{FF2B5EF4-FFF2-40B4-BE49-F238E27FC236}">
                <a16:creationId xmlns="" xmlns:a16="http://schemas.microsoft.com/office/drawing/2014/main" id="{00000000-0008-0000-0700-00005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1" name="shCalendar_1" descr="CalendarSmall.bmp" hidden="1">
            <a:extLst>
              <a:ext uri="{FF2B5EF4-FFF2-40B4-BE49-F238E27FC236}">
                <a16:creationId xmlns="" xmlns:a16="http://schemas.microsoft.com/office/drawing/2014/main" id="{00000000-0008-0000-0700-00005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28</xdr:row>
      <xdr:rowOff>0</xdr:rowOff>
    </xdr:from>
    <xdr:ext cx="190500" cy="190500"/>
    <xdr:grpSp>
      <xdr:nvGrpSpPr>
        <xdr:cNvPr id="202" name="shCalendar" hidden="1">
          <a:extLst>
            <a:ext uri="{FF2B5EF4-FFF2-40B4-BE49-F238E27FC236}">
              <a16:creationId xmlns="" xmlns:a16="http://schemas.microsoft.com/office/drawing/2014/main" id="{00000000-0008-0000-0700-00005B000000}"/>
            </a:ext>
          </a:extLst>
        </xdr:cNvPr>
        <xdr:cNvGrpSpPr>
          <a:grpSpLocks/>
        </xdr:cNvGrpSpPr>
      </xdr:nvGrpSpPr>
      <xdr:grpSpPr bwMode="auto">
        <a:xfrm>
          <a:off x="12001500" y="2676525"/>
          <a:ext cx="190500" cy="190500"/>
          <a:chOff x="13896191" y="1813753"/>
          <a:chExt cx="211023" cy="178845"/>
        </a:xfrm>
      </xdr:grpSpPr>
      <xdr:sp macro="[0]!modfrmDateChoose.CalendarShow" textlink="">
        <xdr:nvSpPr>
          <xdr:cNvPr id="203" name="shCalendar_bck" hidden="1">
            <a:extLst>
              <a:ext uri="{FF2B5EF4-FFF2-40B4-BE49-F238E27FC236}">
                <a16:creationId xmlns="" xmlns:a16="http://schemas.microsoft.com/office/drawing/2014/main" id="{00000000-0008-0000-0700-00005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4" name="shCalendar_1" descr="CalendarSmall.bmp" hidden="1">
            <a:extLst>
              <a:ext uri="{FF2B5EF4-FFF2-40B4-BE49-F238E27FC236}">
                <a16:creationId xmlns="" xmlns:a16="http://schemas.microsoft.com/office/drawing/2014/main" id="{00000000-0008-0000-0700-00005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30</xdr:row>
      <xdr:rowOff>0</xdr:rowOff>
    </xdr:from>
    <xdr:ext cx="190500" cy="190500"/>
    <xdr:grpSp>
      <xdr:nvGrpSpPr>
        <xdr:cNvPr id="205" name="shCalendar" hidden="1">
          <a:extLst>
            <a:ext uri="{FF2B5EF4-FFF2-40B4-BE49-F238E27FC236}">
              <a16:creationId xmlns="" xmlns:a16="http://schemas.microsoft.com/office/drawing/2014/main" id="{00000000-0008-0000-0700-00005E000000}"/>
            </a:ext>
          </a:extLst>
        </xdr:cNvPr>
        <xdr:cNvGrpSpPr>
          <a:grpSpLocks/>
        </xdr:cNvGrpSpPr>
      </xdr:nvGrpSpPr>
      <xdr:grpSpPr bwMode="auto">
        <a:xfrm>
          <a:off x="12001500" y="3105150"/>
          <a:ext cx="190500" cy="190500"/>
          <a:chOff x="13896191" y="1813753"/>
          <a:chExt cx="211023" cy="178845"/>
        </a:xfrm>
      </xdr:grpSpPr>
      <xdr:sp macro="[0]!modfrmDateChoose.CalendarShow" textlink="">
        <xdr:nvSpPr>
          <xdr:cNvPr id="206" name="shCalendar_bck" hidden="1">
            <a:extLst>
              <a:ext uri="{FF2B5EF4-FFF2-40B4-BE49-F238E27FC236}">
                <a16:creationId xmlns="" xmlns:a16="http://schemas.microsoft.com/office/drawing/2014/main" id="{00000000-0008-0000-0700-00005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7" name="shCalendar_1" descr="CalendarSmall.bmp" hidden="1">
            <a:extLst>
              <a:ext uri="{FF2B5EF4-FFF2-40B4-BE49-F238E27FC236}">
                <a16:creationId xmlns="" xmlns:a16="http://schemas.microsoft.com/office/drawing/2014/main" id="{00000000-0008-0000-0700-00006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30</xdr:row>
      <xdr:rowOff>0</xdr:rowOff>
    </xdr:from>
    <xdr:ext cx="190500" cy="190500"/>
    <xdr:grpSp>
      <xdr:nvGrpSpPr>
        <xdr:cNvPr id="208" name="shCalendar" hidden="1">
          <a:extLst>
            <a:ext uri="{FF2B5EF4-FFF2-40B4-BE49-F238E27FC236}">
              <a16:creationId xmlns="" xmlns:a16="http://schemas.microsoft.com/office/drawing/2014/main" id="{00000000-0008-0000-0700-000061000000}"/>
            </a:ext>
          </a:extLst>
        </xdr:cNvPr>
        <xdr:cNvGrpSpPr>
          <a:grpSpLocks/>
        </xdr:cNvGrpSpPr>
      </xdr:nvGrpSpPr>
      <xdr:grpSpPr bwMode="auto">
        <a:xfrm>
          <a:off x="12001500" y="3105150"/>
          <a:ext cx="190500" cy="190500"/>
          <a:chOff x="13896191" y="1813753"/>
          <a:chExt cx="211023" cy="178845"/>
        </a:xfrm>
      </xdr:grpSpPr>
      <xdr:sp macro="[0]!modfrmDateChoose.CalendarShow" textlink="">
        <xdr:nvSpPr>
          <xdr:cNvPr id="209" name="shCalendar_bck" hidden="1">
            <a:extLst>
              <a:ext uri="{FF2B5EF4-FFF2-40B4-BE49-F238E27FC236}">
                <a16:creationId xmlns="" xmlns:a16="http://schemas.microsoft.com/office/drawing/2014/main" id="{00000000-0008-0000-0700-00006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0" name="shCalendar_1" descr="CalendarSmall.bmp" hidden="1">
            <a:extLst>
              <a:ext uri="{FF2B5EF4-FFF2-40B4-BE49-F238E27FC236}">
                <a16:creationId xmlns="" xmlns:a16="http://schemas.microsoft.com/office/drawing/2014/main" id="{00000000-0008-0000-0700-00006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32</xdr:row>
      <xdr:rowOff>0</xdr:rowOff>
    </xdr:from>
    <xdr:ext cx="190500" cy="190500"/>
    <xdr:grpSp>
      <xdr:nvGrpSpPr>
        <xdr:cNvPr id="211" name="shCalendar" hidden="1">
          <a:extLst>
            <a:ext uri="{FF2B5EF4-FFF2-40B4-BE49-F238E27FC236}">
              <a16:creationId xmlns="" xmlns:a16="http://schemas.microsoft.com/office/drawing/2014/main" id="{00000000-0008-0000-0700-000064000000}"/>
            </a:ext>
          </a:extLst>
        </xdr:cNvPr>
        <xdr:cNvGrpSpPr>
          <a:grpSpLocks/>
        </xdr:cNvGrpSpPr>
      </xdr:nvGrpSpPr>
      <xdr:grpSpPr bwMode="auto">
        <a:xfrm>
          <a:off x="12001500" y="4105275"/>
          <a:ext cx="190500" cy="190500"/>
          <a:chOff x="13896191" y="1813753"/>
          <a:chExt cx="211023" cy="178845"/>
        </a:xfrm>
      </xdr:grpSpPr>
      <xdr:sp macro="[0]!modfrmDateChoose.CalendarShow" textlink="">
        <xdr:nvSpPr>
          <xdr:cNvPr id="212" name="shCalendar_bck" hidden="1">
            <a:extLst>
              <a:ext uri="{FF2B5EF4-FFF2-40B4-BE49-F238E27FC236}">
                <a16:creationId xmlns="" xmlns:a16="http://schemas.microsoft.com/office/drawing/2014/main" id="{00000000-0008-0000-0700-00006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3" name="shCalendar_1" descr="CalendarSmall.bmp" hidden="1">
            <a:extLst>
              <a:ext uri="{FF2B5EF4-FFF2-40B4-BE49-F238E27FC236}">
                <a16:creationId xmlns="" xmlns:a16="http://schemas.microsoft.com/office/drawing/2014/main" id="{00000000-0008-0000-0700-00006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32</xdr:row>
      <xdr:rowOff>0</xdr:rowOff>
    </xdr:from>
    <xdr:ext cx="190500" cy="190500"/>
    <xdr:grpSp>
      <xdr:nvGrpSpPr>
        <xdr:cNvPr id="214" name="shCalendar" hidden="1">
          <a:extLst>
            <a:ext uri="{FF2B5EF4-FFF2-40B4-BE49-F238E27FC236}">
              <a16:creationId xmlns="" xmlns:a16="http://schemas.microsoft.com/office/drawing/2014/main" id="{00000000-0008-0000-0700-000067000000}"/>
            </a:ext>
          </a:extLst>
        </xdr:cNvPr>
        <xdr:cNvGrpSpPr>
          <a:grpSpLocks/>
        </xdr:cNvGrpSpPr>
      </xdr:nvGrpSpPr>
      <xdr:grpSpPr bwMode="auto">
        <a:xfrm>
          <a:off x="12001500" y="4105275"/>
          <a:ext cx="190500" cy="190500"/>
          <a:chOff x="13896191" y="1813753"/>
          <a:chExt cx="211023" cy="178845"/>
        </a:xfrm>
      </xdr:grpSpPr>
      <xdr:sp macro="[0]!modfrmDateChoose.CalendarShow" textlink="">
        <xdr:nvSpPr>
          <xdr:cNvPr id="215" name="shCalendar_bck" hidden="1">
            <a:extLst>
              <a:ext uri="{FF2B5EF4-FFF2-40B4-BE49-F238E27FC236}">
                <a16:creationId xmlns="" xmlns:a16="http://schemas.microsoft.com/office/drawing/2014/main" id="{00000000-0008-0000-0700-00006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6" name="shCalendar_1" descr="CalendarSmall.bmp" hidden="1">
            <a:extLst>
              <a:ext uri="{FF2B5EF4-FFF2-40B4-BE49-F238E27FC236}">
                <a16:creationId xmlns="" xmlns:a16="http://schemas.microsoft.com/office/drawing/2014/main" id="{00000000-0008-0000-0700-00006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32</xdr:row>
      <xdr:rowOff>0</xdr:rowOff>
    </xdr:from>
    <xdr:ext cx="190500" cy="190500"/>
    <xdr:grpSp>
      <xdr:nvGrpSpPr>
        <xdr:cNvPr id="217" name="shCalendar" hidden="1">
          <a:extLst>
            <a:ext uri="{FF2B5EF4-FFF2-40B4-BE49-F238E27FC236}">
              <a16:creationId xmlns="" xmlns:a16="http://schemas.microsoft.com/office/drawing/2014/main" id="{00000000-0008-0000-0700-00006A000000}"/>
            </a:ext>
          </a:extLst>
        </xdr:cNvPr>
        <xdr:cNvGrpSpPr>
          <a:grpSpLocks/>
        </xdr:cNvGrpSpPr>
      </xdr:nvGrpSpPr>
      <xdr:grpSpPr bwMode="auto">
        <a:xfrm>
          <a:off x="12001500" y="4105275"/>
          <a:ext cx="190500" cy="190500"/>
          <a:chOff x="13896191" y="1813753"/>
          <a:chExt cx="211023" cy="178845"/>
        </a:xfrm>
      </xdr:grpSpPr>
      <xdr:sp macro="[0]!modfrmDateChoose.CalendarShow" textlink="">
        <xdr:nvSpPr>
          <xdr:cNvPr id="218" name="shCalendar_bck" hidden="1">
            <a:extLst>
              <a:ext uri="{FF2B5EF4-FFF2-40B4-BE49-F238E27FC236}">
                <a16:creationId xmlns="" xmlns:a16="http://schemas.microsoft.com/office/drawing/2014/main" id="{00000000-0008-0000-0700-00006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9" name="shCalendar_1" descr="CalendarSmall.bmp" hidden="1">
            <a:extLst>
              <a:ext uri="{FF2B5EF4-FFF2-40B4-BE49-F238E27FC236}">
                <a16:creationId xmlns="" xmlns:a16="http://schemas.microsoft.com/office/drawing/2014/main" id="{00000000-0008-0000-0700-00006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40</xdr:row>
      <xdr:rowOff>0</xdr:rowOff>
    </xdr:from>
    <xdr:ext cx="190500" cy="190500"/>
    <xdr:grpSp>
      <xdr:nvGrpSpPr>
        <xdr:cNvPr id="220" name="shCalendar" hidden="1">
          <a:extLst>
            <a:ext uri="{FF2B5EF4-FFF2-40B4-BE49-F238E27FC236}">
              <a16:creationId xmlns="" xmlns:a16="http://schemas.microsoft.com/office/drawing/2014/main" id="{00000000-0008-0000-0700-00006D000000}"/>
            </a:ext>
          </a:extLst>
        </xdr:cNvPr>
        <xdr:cNvGrpSpPr>
          <a:grpSpLocks/>
        </xdr:cNvGrpSpPr>
      </xdr:nvGrpSpPr>
      <xdr:grpSpPr bwMode="auto">
        <a:xfrm>
          <a:off x="12001500" y="7439025"/>
          <a:ext cx="190500" cy="190500"/>
          <a:chOff x="13896191" y="1813753"/>
          <a:chExt cx="211023" cy="178845"/>
        </a:xfrm>
      </xdr:grpSpPr>
      <xdr:sp macro="[0]!modfrmDateChoose.CalendarShow" textlink="">
        <xdr:nvSpPr>
          <xdr:cNvPr id="221" name="shCalendar_bck" hidden="1">
            <a:extLst>
              <a:ext uri="{FF2B5EF4-FFF2-40B4-BE49-F238E27FC236}">
                <a16:creationId xmlns="" xmlns:a16="http://schemas.microsoft.com/office/drawing/2014/main" id="{00000000-0008-0000-0700-00006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2" name="shCalendar_1" descr="CalendarSmall.bmp" hidden="1">
            <a:extLst>
              <a:ext uri="{FF2B5EF4-FFF2-40B4-BE49-F238E27FC236}">
                <a16:creationId xmlns="" xmlns:a16="http://schemas.microsoft.com/office/drawing/2014/main" id="{00000000-0008-0000-0700-00006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9</xdr:col>
      <xdr:colOff>38100</xdr:colOff>
      <xdr:row>40</xdr:row>
      <xdr:rowOff>0</xdr:rowOff>
    </xdr:from>
    <xdr:ext cx="190500" cy="190500"/>
    <xdr:grpSp>
      <xdr:nvGrpSpPr>
        <xdr:cNvPr id="223" name="shCalendar" hidden="1">
          <a:extLst>
            <a:ext uri="{FF2B5EF4-FFF2-40B4-BE49-F238E27FC236}">
              <a16:creationId xmlns="" xmlns:a16="http://schemas.microsoft.com/office/drawing/2014/main" id="{00000000-0008-0000-0700-000070000000}"/>
            </a:ext>
          </a:extLst>
        </xdr:cNvPr>
        <xdr:cNvGrpSpPr>
          <a:grpSpLocks/>
        </xdr:cNvGrpSpPr>
      </xdr:nvGrpSpPr>
      <xdr:grpSpPr bwMode="auto">
        <a:xfrm>
          <a:off x="12001500" y="7439025"/>
          <a:ext cx="190500" cy="190500"/>
          <a:chOff x="13896191" y="1813753"/>
          <a:chExt cx="211023" cy="178845"/>
        </a:xfrm>
      </xdr:grpSpPr>
      <xdr:sp macro="[0]!modfrmDateChoose.CalendarShow" textlink="">
        <xdr:nvSpPr>
          <xdr:cNvPr id="224" name="shCalendar_bck" hidden="1">
            <a:extLst>
              <a:ext uri="{FF2B5EF4-FFF2-40B4-BE49-F238E27FC236}">
                <a16:creationId xmlns="" xmlns:a16="http://schemas.microsoft.com/office/drawing/2014/main" id="{00000000-0008-0000-0700-00007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5" name="shCalendar_1" descr="CalendarSmall.bmp" hidden="1">
            <a:extLst>
              <a:ext uri="{FF2B5EF4-FFF2-40B4-BE49-F238E27FC236}">
                <a16:creationId xmlns="" xmlns:a16="http://schemas.microsoft.com/office/drawing/2014/main" id="{00000000-0008-0000-0700-00007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editAs="oneCell">
    <xdr:from>
      <xdr:col>11</xdr:col>
      <xdr:colOff>38100</xdr:colOff>
      <xdr:row>28</xdr:row>
      <xdr:rowOff>0</xdr:rowOff>
    </xdr:from>
    <xdr:to>
      <xdr:col>11</xdr:col>
      <xdr:colOff>228600</xdr:colOff>
      <xdr:row>29</xdr:row>
      <xdr:rowOff>47625</xdr:rowOff>
    </xdr:to>
    <xdr:grpSp>
      <xdr:nvGrpSpPr>
        <xdr:cNvPr id="226" name="shCalendar" hidden="1">
          <a:extLst>
            <a:ext uri="{FF2B5EF4-FFF2-40B4-BE49-F238E27FC236}">
              <a16:creationId xmlns="" xmlns:a16="http://schemas.microsoft.com/office/drawing/2014/main" id="{00000000-0008-0000-0700-000004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27" name="shCalendar_bck" hidden="1">
            <a:extLst>
              <a:ext uri="{FF2B5EF4-FFF2-40B4-BE49-F238E27FC236}">
                <a16:creationId xmlns="" xmlns:a16="http://schemas.microsoft.com/office/drawing/2014/main" id="{00000000-0008-0000-0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8" name="shCalendar_1" descr="CalendarSmall.bmp" hidden="1">
            <a:extLst>
              <a:ext uri="{FF2B5EF4-FFF2-40B4-BE49-F238E27FC236}">
                <a16:creationId xmlns="" xmlns:a16="http://schemas.microsoft.com/office/drawing/2014/main" id="{00000000-0008-0000-07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11</xdr:col>
      <xdr:colOff>38100</xdr:colOff>
      <xdr:row>28</xdr:row>
      <xdr:rowOff>0</xdr:rowOff>
    </xdr:from>
    <xdr:ext cx="190500" cy="190500"/>
    <xdr:grpSp>
      <xdr:nvGrpSpPr>
        <xdr:cNvPr id="229" name="shCalendar" hidden="1">
          <a:extLst>
            <a:ext uri="{FF2B5EF4-FFF2-40B4-BE49-F238E27FC236}">
              <a16:creationId xmlns="" xmlns:a16="http://schemas.microsoft.com/office/drawing/2014/main" id="{00000000-0008-0000-0700-000007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30" name="shCalendar_bck" hidden="1">
            <a:extLst>
              <a:ext uri="{FF2B5EF4-FFF2-40B4-BE49-F238E27FC236}">
                <a16:creationId xmlns="" xmlns:a16="http://schemas.microsoft.com/office/drawing/2014/main" id="{00000000-0008-0000-07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1" name="shCalendar_1" descr="CalendarSmall.bmp" hidden="1">
            <a:extLst>
              <a:ext uri="{FF2B5EF4-FFF2-40B4-BE49-F238E27FC236}">
                <a16:creationId xmlns="" xmlns:a16="http://schemas.microsoft.com/office/drawing/2014/main" id="{00000000-0008-0000-07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30</xdr:row>
      <xdr:rowOff>0</xdr:rowOff>
    </xdr:from>
    <xdr:ext cx="190500" cy="190500"/>
    <xdr:grpSp>
      <xdr:nvGrpSpPr>
        <xdr:cNvPr id="232" name="shCalendar" hidden="1">
          <a:extLst>
            <a:ext uri="{FF2B5EF4-FFF2-40B4-BE49-F238E27FC236}">
              <a16:creationId xmlns="" xmlns:a16="http://schemas.microsoft.com/office/drawing/2014/main" id="{00000000-0008-0000-0700-00000A000000}"/>
            </a:ext>
          </a:extLst>
        </xdr:cNvPr>
        <xdr:cNvGrpSpPr>
          <a:grpSpLocks/>
        </xdr:cNvGrpSpPr>
      </xdr:nvGrpSpPr>
      <xdr:grpSpPr bwMode="auto">
        <a:xfrm>
          <a:off x="17430750" y="3105150"/>
          <a:ext cx="190500" cy="190500"/>
          <a:chOff x="13896191" y="1813753"/>
          <a:chExt cx="211023" cy="178845"/>
        </a:xfrm>
      </xdr:grpSpPr>
      <xdr:sp macro="[0]!modfrmDateChoose.CalendarShow" textlink="">
        <xdr:nvSpPr>
          <xdr:cNvPr id="233" name="shCalendar_bck" hidden="1">
            <a:extLst>
              <a:ext uri="{FF2B5EF4-FFF2-40B4-BE49-F238E27FC236}">
                <a16:creationId xmlns="" xmlns:a16="http://schemas.microsoft.com/office/drawing/2014/main" id="{00000000-0008-0000-07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4" name="shCalendar_1" descr="CalendarSmall.bmp" hidden="1">
            <a:extLst>
              <a:ext uri="{FF2B5EF4-FFF2-40B4-BE49-F238E27FC236}">
                <a16:creationId xmlns="" xmlns:a16="http://schemas.microsoft.com/office/drawing/2014/main" id="{00000000-0008-0000-0700-00000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30</xdr:row>
      <xdr:rowOff>0</xdr:rowOff>
    </xdr:from>
    <xdr:ext cx="190500" cy="190500"/>
    <xdr:grpSp>
      <xdr:nvGrpSpPr>
        <xdr:cNvPr id="235" name="shCalendar" hidden="1">
          <a:extLst>
            <a:ext uri="{FF2B5EF4-FFF2-40B4-BE49-F238E27FC236}">
              <a16:creationId xmlns="" xmlns:a16="http://schemas.microsoft.com/office/drawing/2014/main" id="{00000000-0008-0000-0700-00000D000000}"/>
            </a:ext>
          </a:extLst>
        </xdr:cNvPr>
        <xdr:cNvGrpSpPr>
          <a:grpSpLocks/>
        </xdr:cNvGrpSpPr>
      </xdr:nvGrpSpPr>
      <xdr:grpSpPr bwMode="auto">
        <a:xfrm>
          <a:off x="17430750" y="3105150"/>
          <a:ext cx="190500" cy="190500"/>
          <a:chOff x="13896191" y="1813753"/>
          <a:chExt cx="211023" cy="178845"/>
        </a:xfrm>
      </xdr:grpSpPr>
      <xdr:sp macro="[0]!modfrmDateChoose.CalendarShow" textlink="">
        <xdr:nvSpPr>
          <xdr:cNvPr id="236" name="shCalendar_bck" hidden="1">
            <a:extLst>
              <a:ext uri="{FF2B5EF4-FFF2-40B4-BE49-F238E27FC236}">
                <a16:creationId xmlns="" xmlns:a16="http://schemas.microsoft.com/office/drawing/2014/main" id="{00000000-0008-0000-07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7" name="shCalendar_1" descr="CalendarSmall.bmp" hidden="1">
            <a:extLst>
              <a:ext uri="{FF2B5EF4-FFF2-40B4-BE49-F238E27FC236}">
                <a16:creationId xmlns="" xmlns:a16="http://schemas.microsoft.com/office/drawing/2014/main" id="{00000000-0008-0000-0700-00000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32</xdr:row>
      <xdr:rowOff>0</xdr:rowOff>
    </xdr:from>
    <xdr:ext cx="190500" cy="190500"/>
    <xdr:grpSp>
      <xdr:nvGrpSpPr>
        <xdr:cNvPr id="238" name="shCalendar" hidden="1">
          <a:extLst>
            <a:ext uri="{FF2B5EF4-FFF2-40B4-BE49-F238E27FC236}">
              <a16:creationId xmlns="" xmlns:a16="http://schemas.microsoft.com/office/drawing/2014/main" id="{00000000-0008-0000-0700-000010000000}"/>
            </a:ext>
          </a:extLst>
        </xdr:cNvPr>
        <xdr:cNvGrpSpPr>
          <a:grpSpLocks/>
        </xdr:cNvGrpSpPr>
      </xdr:nvGrpSpPr>
      <xdr:grpSpPr bwMode="auto">
        <a:xfrm>
          <a:off x="17430750" y="4105275"/>
          <a:ext cx="190500" cy="190500"/>
          <a:chOff x="13896191" y="1813753"/>
          <a:chExt cx="211023" cy="178845"/>
        </a:xfrm>
      </xdr:grpSpPr>
      <xdr:sp macro="[0]!modfrmDateChoose.CalendarShow" textlink="">
        <xdr:nvSpPr>
          <xdr:cNvPr id="239" name="shCalendar_bck" hidden="1">
            <a:extLst>
              <a:ext uri="{FF2B5EF4-FFF2-40B4-BE49-F238E27FC236}">
                <a16:creationId xmlns="" xmlns:a16="http://schemas.microsoft.com/office/drawing/2014/main" id="{00000000-0008-0000-0700-00001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0" name="shCalendar_1" descr="CalendarSmall.bmp" hidden="1">
            <a:extLst>
              <a:ext uri="{FF2B5EF4-FFF2-40B4-BE49-F238E27FC236}">
                <a16:creationId xmlns="" xmlns:a16="http://schemas.microsoft.com/office/drawing/2014/main" id="{00000000-0008-0000-0700-00001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32</xdr:row>
      <xdr:rowOff>0</xdr:rowOff>
    </xdr:from>
    <xdr:ext cx="190500" cy="190500"/>
    <xdr:grpSp>
      <xdr:nvGrpSpPr>
        <xdr:cNvPr id="241" name="shCalendar" hidden="1">
          <a:extLst>
            <a:ext uri="{FF2B5EF4-FFF2-40B4-BE49-F238E27FC236}">
              <a16:creationId xmlns="" xmlns:a16="http://schemas.microsoft.com/office/drawing/2014/main" id="{00000000-0008-0000-0700-000013000000}"/>
            </a:ext>
          </a:extLst>
        </xdr:cNvPr>
        <xdr:cNvGrpSpPr>
          <a:grpSpLocks/>
        </xdr:cNvGrpSpPr>
      </xdr:nvGrpSpPr>
      <xdr:grpSpPr bwMode="auto">
        <a:xfrm>
          <a:off x="17430750" y="4105275"/>
          <a:ext cx="190500" cy="190500"/>
          <a:chOff x="13896191" y="1813753"/>
          <a:chExt cx="211023" cy="178845"/>
        </a:xfrm>
      </xdr:grpSpPr>
      <xdr:sp macro="[0]!modfrmDateChoose.CalendarShow" textlink="">
        <xdr:nvSpPr>
          <xdr:cNvPr id="242" name="shCalendar_bck" hidden="1">
            <a:extLst>
              <a:ext uri="{FF2B5EF4-FFF2-40B4-BE49-F238E27FC236}">
                <a16:creationId xmlns="" xmlns:a16="http://schemas.microsoft.com/office/drawing/2014/main" id="{00000000-0008-0000-0700-00001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3" name="shCalendar_1" descr="CalendarSmall.bmp" hidden="1">
            <a:extLst>
              <a:ext uri="{FF2B5EF4-FFF2-40B4-BE49-F238E27FC236}">
                <a16:creationId xmlns="" xmlns:a16="http://schemas.microsoft.com/office/drawing/2014/main" id="{00000000-0008-0000-0700-00001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32</xdr:row>
      <xdr:rowOff>0</xdr:rowOff>
    </xdr:from>
    <xdr:ext cx="190500" cy="190500"/>
    <xdr:grpSp>
      <xdr:nvGrpSpPr>
        <xdr:cNvPr id="244" name="shCalendar" hidden="1">
          <a:extLst>
            <a:ext uri="{FF2B5EF4-FFF2-40B4-BE49-F238E27FC236}">
              <a16:creationId xmlns="" xmlns:a16="http://schemas.microsoft.com/office/drawing/2014/main" id="{00000000-0008-0000-0700-000016000000}"/>
            </a:ext>
          </a:extLst>
        </xdr:cNvPr>
        <xdr:cNvGrpSpPr>
          <a:grpSpLocks/>
        </xdr:cNvGrpSpPr>
      </xdr:nvGrpSpPr>
      <xdr:grpSpPr bwMode="auto">
        <a:xfrm>
          <a:off x="17430750" y="4105275"/>
          <a:ext cx="190500" cy="190500"/>
          <a:chOff x="13896191" y="1813753"/>
          <a:chExt cx="211023" cy="178845"/>
        </a:xfrm>
      </xdr:grpSpPr>
      <xdr:sp macro="[0]!modfrmDateChoose.CalendarShow" textlink="">
        <xdr:nvSpPr>
          <xdr:cNvPr id="245" name="shCalendar_bck" hidden="1">
            <a:extLst>
              <a:ext uri="{FF2B5EF4-FFF2-40B4-BE49-F238E27FC236}">
                <a16:creationId xmlns="" xmlns:a16="http://schemas.microsoft.com/office/drawing/2014/main" id="{00000000-0008-0000-0700-00001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6" name="shCalendar_1" descr="CalendarSmall.bmp" hidden="1">
            <a:extLst>
              <a:ext uri="{FF2B5EF4-FFF2-40B4-BE49-F238E27FC236}">
                <a16:creationId xmlns="" xmlns:a16="http://schemas.microsoft.com/office/drawing/2014/main" id="{00000000-0008-0000-0700-00001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40</xdr:row>
      <xdr:rowOff>0</xdr:rowOff>
    </xdr:from>
    <xdr:ext cx="190500" cy="190500"/>
    <xdr:grpSp>
      <xdr:nvGrpSpPr>
        <xdr:cNvPr id="247" name="shCalendar" hidden="1">
          <a:extLst>
            <a:ext uri="{FF2B5EF4-FFF2-40B4-BE49-F238E27FC236}">
              <a16:creationId xmlns="" xmlns:a16="http://schemas.microsoft.com/office/drawing/2014/main" id="{00000000-0008-0000-0700-000019000000}"/>
            </a:ext>
          </a:extLst>
        </xdr:cNvPr>
        <xdr:cNvGrpSpPr>
          <a:grpSpLocks/>
        </xdr:cNvGrpSpPr>
      </xdr:nvGrpSpPr>
      <xdr:grpSpPr bwMode="auto">
        <a:xfrm>
          <a:off x="17430750" y="7439025"/>
          <a:ext cx="190500" cy="190500"/>
          <a:chOff x="13896191" y="1813753"/>
          <a:chExt cx="211023" cy="178845"/>
        </a:xfrm>
      </xdr:grpSpPr>
      <xdr:sp macro="[0]!modfrmDateChoose.CalendarShow" textlink="">
        <xdr:nvSpPr>
          <xdr:cNvPr id="248" name="shCalendar_bck" hidden="1">
            <a:extLst>
              <a:ext uri="{FF2B5EF4-FFF2-40B4-BE49-F238E27FC236}">
                <a16:creationId xmlns="" xmlns:a16="http://schemas.microsoft.com/office/drawing/2014/main" id="{00000000-0008-0000-0700-00001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49" name="shCalendar_1" descr="CalendarSmall.bmp" hidden="1">
            <a:extLst>
              <a:ext uri="{FF2B5EF4-FFF2-40B4-BE49-F238E27FC236}">
                <a16:creationId xmlns="" xmlns:a16="http://schemas.microsoft.com/office/drawing/2014/main" id="{00000000-0008-0000-0700-00001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40</xdr:row>
      <xdr:rowOff>0</xdr:rowOff>
    </xdr:from>
    <xdr:ext cx="190500" cy="190500"/>
    <xdr:grpSp>
      <xdr:nvGrpSpPr>
        <xdr:cNvPr id="250" name="shCalendar" hidden="1">
          <a:extLst>
            <a:ext uri="{FF2B5EF4-FFF2-40B4-BE49-F238E27FC236}">
              <a16:creationId xmlns="" xmlns:a16="http://schemas.microsoft.com/office/drawing/2014/main" id="{00000000-0008-0000-0700-00001C000000}"/>
            </a:ext>
          </a:extLst>
        </xdr:cNvPr>
        <xdr:cNvGrpSpPr>
          <a:grpSpLocks/>
        </xdr:cNvGrpSpPr>
      </xdr:nvGrpSpPr>
      <xdr:grpSpPr bwMode="auto">
        <a:xfrm>
          <a:off x="17430750" y="7439025"/>
          <a:ext cx="190500" cy="190500"/>
          <a:chOff x="13896191" y="1813753"/>
          <a:chExt cx="211023" cy="178845"/>
        </a:xfrm>
      </xdr:grpSpPr>
      <xdr:sp macro="[0]!modfrmDateChoose.CalendarShow" textlink="">
        <xdr:nvSpPr>
          <xdr:cNvPr id="251" name="shCalendar_bck" hidden="1">
            <a:extLst>
              <a:ext uri="{FF2B5EF4-FFF2-40B4-BE49-F238E27FC236}">
                <a16:creationId xmlns="" xmlns:a16="http://schemas.microsoft.com/office/drawing/2014/main" id="{00000000-0008-0000-0700-00001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52" name="shCalendar_1" descr="CalendarSmall.bmp" hidden="1">
            <a:extLst>
              <a:ext uri="{FF2B5EF4-FFF2-40B4-BE49-F238E27FC236}">
                <a16:creationId xmlns="" xmlns:a16="http://schemas.microsoft.com/office/drawing/2014/main" id="{00000000-0008-0000-0700-00001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53" name="shCalendar" hidden="1">
          <a:extLst>
            <a:ext uri="{FF2B5EF4-FFF2-40B4-BE49-F238E27FC236}">
              <a16:creationId xmlns="" xmlns:a16="http://schemas.microsoft.com/office/drawing/2014/main" id="{00000000-0008-0000-0700-00001F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54" name="shCalendar_bck" hidden="1">
            <a:extLst>
              <a:ext uri="{FF2B5EF4-FFF2-40B4-BE49-F238E27FC236}">
                <a16:creationId xmlns="" xmlns:a16="http://schemas.microsoft.com/office/drawing/2014/main" id="{00000000-0008-0000-0700-00002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55" name="shCalendar_1" descr="CalendarSmall.bmp" hidden="1">
            <a:extLst>
              <a:ext uri="{FF2B5EF4-FFF2-40B4-BE49-F238E27FC236}">
                <a16:creationId xmlns="" xmlns:a16="http://schemas.microsoft.com/office/drawing/2014/main" id="{00000000-0008-0000-0700-00002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56" name="shCalendar" hidden="1">
          <a:extLst>
            <a:ext uri="{FF2B5EF4-FFF2-40B4-BE49-F238E27FC236}">
              <a16:creationId xmlns="" xmlns:a16="http://schemas.microsoft.com/office/drawing/2014/main" id="{00000000-0008-0000-0700-000022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57" name="shCalendar_bck" hidden="1">
            <a:extLst>
              <a:ext uri="{FF2B5EF4-FFF2-40B4-BE49-F238E27FC236}">
                <a16:creationId xmlns="" xmlns:a16="http://schemas.microsoft.com/office/drawing/2014/main" id="{00000000-0008-0000-0700-00002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58" name="shCalendar_1" descr="CalendarSmall.bmp" hidden="1">
            <a:extLst>
              <a:ext uri="{FF2B5EF4-FFF2-40B4-BE49-F238E27FC236}">
                <a16:creationId xmlns="" xmlns:a16="http://schemas.microsoft.com/office/drawing/2014/main" id="{00000000-0008-0000-0700-00002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59" name="shCalendar" hidden="1">
          <a:extLst>
            <a:ext uri="{FF2B5EF4-FFF2-40B4-BE49-F238E27FC236}">
              <a16:creationId xmlns="" xmlns:a16="http://schemas.microsoft.com/office/drawing/2014/main" id="{00000000-0008-0000-0700-000025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60" name="shCalendar_bck" hidden="1">
            <a:extLst>
              <a:ext uri="{FF2B5EF4-FFF2-40B4-BE49-F238E27FC236}">
                <a16:creationId xmlns="" xmlns:a16="http://schemas.microsoft.com/office/drawing/2014/main" id="{00000000-0008-0000-0700-00002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1" name="shCalendar_1" descr="CalendarSmall.bmp" hidden="1">
            <a:extLst>
              <a:ext uri="{FF2B5EF4-FFF2-40B4-BE49-F238E27FC236}">
                <a16:creationId xmlns="" xmlns:a16="http://schemas.microsoft.com/office/drawing/2014/main" id="{00000000-0008-0000-0700-00002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62" name="shCalendar" hidden="1">
          <a:extLst>
            <a:ext uri="{FF2B5EF4-FFF2-40B4-BE49-F238E27FC236}">
              <a16:creationId xmlns="" xmlns:a16="http://schemas.microsoft.com/office/drawing/2014/main" id="{00000000-0008-0000-0700-000028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63" name="shCalendar_bck" hidden="1">
            <a:extLst>
              <a:ext uri="{FF2B5EF4-FFF2-40B4-BE49-F238E27FC236}">
                <a16:creationId xmlns="" xmlns:a16="http://schemas.microsoft.com/office/drawing/2014/main" id="{00000000-0008-0000-0700-00002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4" name="shCalendar_1" descr="CalendarSmall.bmp" hidden="1">
            <a:extLst>
              <a:ext uri="{FF2B5EF4-FFF2-40B4-BE49-F238E27FC236}">
                <a16:creationId xmlns="" xmlns:a16="http://schemas.microsoft.com/office/drawing/2014/main" id="{00000000-0008-0000-0700-00002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65" name="shCalendar" hidden="1">
          <a:extLst>
            <a:ext uri="{FF2B5EF4-FFF2-40B4-BE49-F238E27FC236}">
              <a16:creationId xmlns="" xmlns:a16="http://schemas.microsoft.com/office/drawing/2014/main" id="{00000000-0008-0000-0700-00002B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66" name="shCalendar_bck" hidden="1">
            <a:extLst>
              <a:ext uri="{FF2B5EF4-FFF2-40B4-BE49-F238E27FC236}">
                <a16:creationId xmlns="" xmlns:a16="http://schemas.microsoft.com/office/drawing/2014/main" id="{00000000-0008-0000-0700-00002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7" name="shCalendar_1" descr="CalendarSmall.bmp" hidden="1">
            <a:extLst>
              <a:ext uri="{FF2B5EF4-FFF2-40B4-BE49-F238E27FC236}">
                <a16:creationId xmlns="" xmlns:a16="http://schemas.microsoft.com/office/drawing/2014/main" id="{00000000-0008-0000-0700-00002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68" name="shCalendar" hidden="1">
          <a:extLst>
            <a:ext uri="{FF2B5EF4-FFF2-40B4-BE49-F238E27FC236}">
              <a16:creationId xmlns="" xmlns:a16="http://schemas.microsoft.com/office/drawing/2014/main" id="{00000000-0008-0000-0700-00002E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69" name="shCalendar_bck" hidden="1">
            <a:extLst>
              <a:ext uri="{FF2B5EF4-FFF2-40B4-BE49-F238E27FC236}">
                <a16:creationId xmlns="" xmlns:a16="http://schemas.microsoft.com/office/drawing/2014/main" id="{00000000-0008-0000-0700-00002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70" name="shCalendar_1" descr="CalendarSmall.bmp" hidden="1">
            <a:extLst>
              <a:ext uri="{FF2B5EF4-FFF2-40B4-BE49-F238E27FC236}">
                <a16:creationId xmlns="" xmlns:a16="http://schemas.microsoft.com/office/drawing/2014/main" id="{00000000-0008-0000-0700-00003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71" name="shCalendar" hidden="1">
          <a:extLst>
            <a:ext uri="{FF2B5EF4-FFF2-40B4-BE49-F238E27FC236}">
              <a16:creationId xmlns="" xmlns:a16="http://schemas.microsoft.com/office/drawing/2014/main" id="{00000000-0008-0000-0700-000031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72" name="shCalendar_bck" hidden="1">
            <a:extLst>
              <a:ext uri="{FF2B5EF4-FFF2-40B4-BE49-F238E27FC236}">
                <a16:creationId xmlns="" xmlns:a16="http://schemas.microsoft.com/office/drawing/2014/main" id="{00000000-0008-0000-0700-00003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73" name="shCalendar_1" descr="CalendarSmall.bmp" hidden="1">
            <a:extLst>
              <a:ext uri="{FF2B5EF4-FFF2-40B4-BE49-F238E27FC236}">
                <a16:creationId xmlns="" xmlns:a16="http://schemas.microsoft.com/office/drawing/2014/main" id="{00000000-0008-0000-0700-00003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74" name="shCalendar" hidden="1">
          <a:extLst>
            <a:ext uri="{FF2B5EF4-FFF2-40B4-BE49-F238E27FC236}">
              <a16:creationId xmlns="" xmlns:a16="http://schemas.microsoft.com/office/drawing/2014/main" id="{00000000-0008-0000-0700-000034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75" name="shCalendar_bck" hidden="1">
            <a:extLst>
              <a:ext uri="{FF2B5EF4-FFF2-40B4-BE49-F238E27FC236}">
                <a16:creationId xmlns="" xmlns:a16="http://schemas.microsoft.com/office/drawing/2014/main" id="{00000000-0008-0000-0700-00003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76" name="shCalendar_1" descr="CalendarSmall.bmp" hidden="1">
            <a:extLst>
              <a:ext uri="{FF2B5EF4-FFF2-40B4-BE49-F238E27FC236}">
                <a16:creationId xmlns="" xmlns:a16="http://schemas.microsoft.com/office/drawing/2014/main" id="{00000000-0008-0000-0700-00003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0</xdr:row>
      <xdr:rowOff>0</xdr:rowOff>
    </xdr:from>
    <xdr:ext cx="190500" cy="190500"/>
    <xdr:grpSp>
      <xdr:nvGrpSpPr>
        <xdr:cNvPr id="277" name="shCalendar" hidden="1">
          <a:extLst>
            <a:ext uri="{FF2B5EF4-FFF2-40B4-BE49-F238E27FC236}">
              <a16:creationId xmlns="" xmlns:a16="http://schemas.microsoft.com/office/drawing/2014/main" id="{00000000-0008-0000-0700-000037000000}"/>
            </a:ext>
          </a:extLst>
        </xdr:cNvPr>
        <xdr:cNvGrpSpPr>
          <a:grpSpLocks/>
        </xdr:cNvGrpSpPr>
      </xdr:nvGrpSpPr>
      <xdr:grpSpPr bwMode="auto">
        <a:xfrm>
          <a:off x="17430750" y="0"/>
          <a:ext cx="190500" cy="190500"/>
          <a:chOff x="13896191" y="1813753"/>
          <a:chExt cx="211023" cy="178845"/>
        </a:xfrm>
      </xdr:grpSpPr>
      <xdr:sp macro="[0]!modfrmDateChoose.CalendarShow" textlink="">
        <xdr:nvSpPr>
          <xdr:cNvPr id="278" name="shCalendar_bck" hidden="1">
            <a:extLst>
              <a:ext uri="{FF2B5EF4-FFF2-40B4-BE49-F238E27FC236}">
                <a16:creationId xmlns="" xmlns:a16="http://schemas.microsoft.com/office/drawing/2014/main" id="{00000000-0008-0000-0700-00003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79" name="shCalendar_1" descr="CalendarSmall.bmp" hidden="1">
            <a:extLst>
              <a:ext uri="{FF2B5EF4-FFF2-40B4-BE49-F238E27FC236}">
                <a16:creationId xmlns="" xmlns:a16="http://schemas.microsoft.com/office/drawing/2014/main" id="{00000000-0008-0000-0700-00003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80" name="shCalendar" hidden="1">
          <a:extLst>
            <a:ext uri="{FF2B5EF4-FFF2-40B4-BE49-F238E27FC236}">
              <a16:creationId xmlns="" xmlns:a16="http://schemas.microsoft.com/office/drawing/2014/main" id="{00000000-0008-0000-0700-00003A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81" name="shCalendar_bck" hidden="1">
            <a:extLst>
              <a:ext uri="{FF2B5EF4-FFF2-40B4-BE49-F238E27FC236}">
                <a16:creationId xmlns="" xmlns:a16="http://schemas.microsoft.com/office/drawing/2014/main" id="{00000000-0008-0000-0700-00003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82" name="shCalendar_1" descr="CalendarSmall.bmp" hidden="1">
            <a:extLst>
              <a:ext uri="{FF2B5EF4-FFF2-40B4-BE49-F238E27FC236}">
                <a16:creationId xmlns="" xmlns:a16="http://schemas.microsoft.com/office/drawing/2014/main" id="{00000000-0008-0000-0700-00003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83" name="shCalendar" hidden="1">
          <a:extLst>
            <a:ext uri="{FF2B5EF4-FFF2-40B4-BE49-F238E27FC236}">
              <a16:creationId xmlns="" xmlns:a16="http://schemas.microsoft.com/office/drawing/2014/main" id="{00000000-0008-0000-0700-00003D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84" name="shCalendar_bck" hidden="1">
            <a:extLst>
              <a:ext uri="{FF2B5EF4-FFF2-40B4-BE49-F238E27FC236}">
                <a16:creationId xmlns="" xmlns:a16="http://schemas.microsoft.com/office/drawing/2014/main" id="{00000000-0008-0000-0700-00003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85" name="shCalendar_1" descr="CalendarSmall.bmp" hidden="1">
            <a:extLst>
              <a:ext uri="{FF2B5EF4-FFF2-40B4-BE49-F238E27FC236}">
                <a16:creationId xmlns="" xmlns:a16="http://schemas.microsoft.com/office/drawing/2014/main" id="{00000000-0008-0000-0700-00003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86" name="shCalendar" hidden="1">
          <a:extLst>
            <a:ext uri="{FF2B5EF4-FFF2-40B4-BE49-F238E27FC236}">
              <a16:creationId xmlns="" xmlns:a16="http://schemas.microsoft.com/office/drawing/2014/main" id="{00000000-0008-0000-0700-000040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87" name="shCalendar_bck" hidden="1">
            <a:extLst>
              <a:ext uri="{FF2B5EF4-FFF2-40B4-BE49-F238E27FC236}">
                <a16:creationId xmlns="" xmlns:a16="http://schemas.microsoft.com/office/drawing/2014/main" id="{00000000-0008-0000-0700-00004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88" name="shCalendar_1" descr="CalendarSmall.bmp" hidden="1">
            <a:extLst>
              <a:ext uri="{FF2B5EF4-FFF2-40B4-BE49-F238E27FC236}">
                <a16:creationId xmlns="" xmlns:a16="http://schemas.microsoft.com/office/drawing/2014/main" id="{00000000-0008-0000-0700-00004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89" name="shCalendar" hidden="1">
          <a:extLst>
            <a:ext uri="{FF2B5EF4-FFF2-40B4-BE49-F238E27FC236}">
              <a16:creationId xmlns="" xmlns:a16="http://schemas.microsoft.com/office/drawing/2014/main" id="{00000000-0008-0000-0700-000043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90" name="shCalendar_bck" hidden="1">
            <a:extLst>
              <a:ext uri="{FF2B5EF4-FFF2-40B4-BE49-F238E27FC236}">
                <a16:creationId xmlns="" xmlns:a16="http://schemas.microsoft.com/office/drawing/2014/main" id="{00000000-0008-0000-0700-00004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1" name="shCalendar_1" descr="CalendarSmall.bmp" hidden="1">
            <a:extLst>
              <a:ext uri="{FF2B5EF4-FFF2-40B4-BE49-F238E27FC236}">
                <a16:creationId xmlns="" xmlns:a16="http://schemas.microsoft.com/office/drawing/2014/main" id="{00000000-0008-0000-0700-00004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92" name="shCalendar" hidden="1">
          <a:extLst>
            <a:ext uri="{FF2B5EF4-FFF2-40B4-BE49-F238E27FC236}">
              <a16:creationId xmlns="" xmlns:a16="http://schemas.microsoft.com/office/drawing/2014/main" id="{00000000-0008-0000-0700-000046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93" name="shCalendar_bck" hidden="1">
            <a:extLst>
              <a:ext uri="{FF2B5EF4-FFF2-40B4-BE49-F238E27FC236}">
                <a16:creationId xmlns="" xmlns:a16="http://schemas.microsoft.com/office/drawing/2014/main" id="{00000000-0008-0000-0700-00004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4" name="shCalendar_1" descr="CalendarSmall.bmp" hidden="1">
            <a:extLst>
              <a:ext uri="{FF2B5EF4-FFF2-40B4-BE49-F238E27FC236}">
                <a16:creationId xmlns="" xmlns:a16="http://schemas.microsoft.com/office/drawing/2014/main" id="{00000000-0008-0000-0700-00004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95" name="shCalendar" hidden="1">
          <a:extLst>
            <a:ext uri="{FF2B5EF4-FFF2-40B4-BE49-F238E27FC236}">
              <a16:creationId xmlns="" xmlns:a16="http://schemas.microsoft.com/office/drawing/2014/main" id="{00000000-0008-0000-0700-000049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96" name="shCalendar_bck" hidden="1">
            <a:extLst>
              <a:ext uri="{FF2B5EF4-FFF2-40B4-BE49-F238E27FC236}">
                <a16:creationId xmlns="" xmlns:a16="http://schemas.microsoft.com/office/drawing/2014/main" id="{00000000-0008-0000-0700-00004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7" name="shCalendar_1" descr="CalendarSmall.bmp" hidden="1">
            <a:extLst>
              <a:ext uri="{FF2B5EF4-FFF2-40B4-BE49-F238E27FC236}">
                <a16:creationId xmlns="" xmlns:a16="http://schemas.microsoft.com/office/drawing/2014/main" id="{00000000-0008-0000-0700-00004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298" name="shCalendar" hidden="1">
          <a:extLst>
            <a:ext uri="{FF2B5EF4-FFF2-40B4-BE49-F238E27FC236}">
              <a16:creationId xmlns="" xmlns:a16="http://schemas.microsoft.com/office/drawing/2014/main" id="{00000000-0008-0000-0700-00004C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299" name="shCalendar_bck" hidden="1">
            <a:extLst>
              <a:ext uri="{FF2B5EF4-FFF2-40B4-BE49-F238E27FC236}">
                <a16:creationId xmlns="" xmlns:a16="http://schemas.microsoft.com/office/drawing/2014/main" id="{00000000-0008-0000-0700-00004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0" name="shCalendar_1" descr="CalendarSmall.bmp" hidden="1">
            <a:extLst>
              <a:ext uri="{FF2B5EF4-FFF2-40B4-BE49-F238E27FC236}">
                <a16:creationId xmlns="" xmlns:a16="http://schemas.microsoft.com/office/drawing/2014/main" id="{00000000-0008-0000-0700-00004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301" name="shCalendar" hidden="1">
          <a:extLst>
            <a:ext uri="{FF2B5EF4-FFF2-40B4-BE49-F238E27FC236}">
              <a16:creationId xmlns="" xmlns:a16="http://schemas.microsoft.com/office/drawing/2014/main" id="{00000000-0008-0000-0700-00004F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302" name="shCalendar_bck" hidden="1">
            <a:extLst>
              <a:ext uri="{FF2B5EF4-FFF2-40B4-BE49-F238E27FC236}">
                <a16:creationId xmlns="" xmlns:a16="http://schemas.microsoft.com/office/drawing/2014/main" id="{00000000-0008-0000-0700-00005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3" name="shCalendar_1" descr="CalendarSmall.bmp" hidden="1">
            <a:extLst>
              <a:ext uri="{FF2B5EF4-FFF2-40B4-BE49-F238E27FC236}">
                <a16:creationId xmlns="" xmlns:a16="http://schemas.microsoft.com/office/drawing/2014/main" id="{00000000-0008-0000-0700-00005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304" name="shCalendar" hidden="1">
          <a:extLst>
            <a:ext uri="{FF2B5EF4-FFF2-40B4-BE49-F238E27FC236}">
              <a16:creationId xmlns="" xmlns:a16="http://schemas.microsoft.com/office/drawing/2014/main" id="{00000000-0008-0000-0700-000052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305" name="shCalendar_bck" hidden="1">
            <a:extLst>
              <a:ext uri="{FF2B5EF4-FFF2-40B4-BE49-F238E27FC236}">
                <a16:creationId xmlns="" xmlns:a16="http://schemas.microsoft.com/office/drawing/2014/main" id="{00000000-0008-0000-0700-00005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6" name="shCalendar_1" descr="CalendarSmall.bmp" hidden="1">
            <a:extLst>
              <a:ext uri="{FF2B5EF4-FFF2-40B4-BE49-F238E27FC236}">
                <a16:creationId xmlns="" xmlns:a16="http://schemas.microsoft.com/office/drawing/2014/main" id="{00000000-0008-0000-0700-00005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307" name="shCalendar" hidden="1">
          <a:extLst>
            <a:ext uri="{FF2B5EF4-FFF2-40B4-BE49-F238E27FC236}">
              <a16:creationId xmlns="" xmlns:a16="http://schemas.microsoft.com/office/drawing/2014/main" id="{00000000-0008-0000-0700-000055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308" name="shCalendar_bck" hidden="1">
            <a:extLst>
              <a:ext uri="{FF2B5EF4-FFF2-40B4-BE49-F238E27FC236}">
                <a16:creationId xmlns="" xmlns:a16="http://schemas.microsoft.com/office/drawing/2014/main" id="{00000000-0008-0000-0700-00005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09" name="shCalendar_1" descr="CalendarSmall.bmp" hidden="1">
            <a:extLst>
              <a:ext uri="{FF2B5EF4-FFF2-40B4-BE49-F238E27FC236}">
                <a16:creationId xmlns="" xmlns:a16="http://schemas.microsoft.com/office/drawing/2014/main" id="{00000000-0008-0000-0700-00005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310" name="shCalendar" hidden="1">
          <a:extLst>
            <a:ext uri="{FF2B5EF4-FFF2-40B4-BE49-F238E27FC236}">
              <a16:creationId xmlns="" xmlns:a16="http://schemas.microsoft.com/office/drawing/2014/main" id="{00000000-0008-0000-0700-000058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311" name="shCalendar_bck" hidden="1">
            <a:extLst>
              <a:ext uri="{FF2B5EF4-FFF2-40B4-BE49-F238E27FC236}">
                <a16:creationId xmlns="" xmlns:a16="http://schemas.microsoft.com/office/drawing/2014/main" id="{00000000-0008-0000-0700-00005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12" name="shCalendar_1" descr="CalendarSmall.bmp" hidden="1">
            <a:extLst>
              <a:ext uri="{FF2B5EF4-FFF2-40B4-BE49-F238E27FC236}">
                <a16:creationId xmlns="" xmlns:a16="http://schemas.microsoft.com/office/drawing/2014/main" id="{00000000-0008-0000-0700-00005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28</xdr:row>
      <xdr:rowOff>0</xdr:rowOff>
    </xdr:from>
    <xdr:ext cx="190500" cy="190500"/>
    <xdr:grpSp>
      <xdr:nvGrpSpPr>
        <xdr:cNvPr id="313" name="shCalendar" hidden="1">
          <a:extLst>
            <a:ext uri="{FF2B5EF4-FFF2-40B4-BE49-F238E27FC236}">
              <a16:creationId xmlns="" xmlns:a16="http://schemas.microsoft.com/office/drawing/2014/main" id="{00000000-0008-0000-0700-00005B000000}"/>
            </a:ext>
          </a:extLst>
        </xdr:cNvPr>
        <xdr:cNvGrpSpPr>
          <a:grpSpLocks/>
        </xdr:cNvGrpSpPr>
      </xdr:nvGrpSpPr>
      <xdr:grpSpPr bwMode="auto">
        <a:xfrm>
          <a:off x="17430750" y="2676525"/>
          <a:ext cx="190500" cy="190500"/>
          <a:chOff x="13896191" y="1813753"/>
          <a:chExt cx="211023" cy="178845"/>
        </a:xfrm>
      </xdr:grpSpPr>
      <xdr:sp macro="[0]!modfrmDateChoose.CalendarShow" textlink="">
        <xdr:nvSpPr>
          <xdr:cNvPr id="314" name="shCalendar_bck" hidden="1">
            <a:extLst>
              <a:ext uri="{FF2B5EF4-FFF2-40B4-BE49-F238E27FC236}">
                <a16:creationId xmlns="" xmlns:a16="http://schemas.microsoft.com/office/drawing/2014/main" id="{00000000-0008-0000-0700-00005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15" name="shCalendar_1" descr="CalendarSmall.bmp" hidden="1">
            <a:extLst>
              <a:ext uri="{FF2B5EF4-FFF2-40B4-BE49-F238E27FC236}">
                <a16:creationId xmlns="" xmlns:a16="http://schemas.microsoft.com/office/drawing/2014/main" id="{00000000-0008-0000-0700-00005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30</xdr:row>
      <xdr:rowOff>0</xdr:rowOff>
    </xdr:from>
    <xdr:ext cx="190500" cy="190500"/>
    <xdr:grpSp>
      <xdr:nvGrpSpPr>
        <xdr:cNvPr id="316" name="shCalendar" hidden="1">
          <a:extLst>
            <a:ext uri="{FF2B5EF4-FFF2-40B4-BE49-F238E27FC236}">
              <a16:creationId xmlns="" xmlns:a16="http://schemas.microsoft.com/office/drawing/2014/main" id="{00000000-0008-0000-0700-00005E000000}"/>
            </a:ext>
          </a:extLst>
        </xdr:cNvPr>
        <xdr:cNvGrpSpPr>
          <a:grpSpLocks/>
        </xdr:cNvGrpSpPr>
      </xdr:nvGrpSpPr>
      <xdr:grpSpPr bwMode="auto">
        <a:xfrm>
          <a:off x="17430750" y="3105150"/>
          <a:ext cx="190500" cy="190500"/>
          <a:chOff x="13896191" y="1813753"/>
          <a:chExt cx="211023" cy="178845"/>
        </a:xfrm>
      </xdr:grpSpPr>
      <xdr:sp macro="[0]!modfrmDateChoose.CalendarShow" textlink="">
        <xdr:nvSpPr>
          <xdr:cNvPr id="317" name="shCalendar_bck" hidden="1">
            <a:extLst>
              <a:ext uri="{FF2B5EF4-FFF2-40B4-BE49-F238E27FC236}">
                <a16:creationId xmlns="" xmlns:a16="http://schemas.microsoft.com/office/drawing/2014/main" id="{00000000-0008-0000-0700-00005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18" name="shCalendar_1" descr="CalendarSmall.bmp" hidden="1">
            <a:extLst>
              <a:ext uri="{FF2B5EF4-FFF2-40B4-BE49-F238E27FC236}">
                <a16:creationId xmlns="" xmlns:a16="http://schemas.microsoft.com/office/drawing/2014/main" id="{00000000-0008-0000-0700-00006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30</xdr:row>
      <xdr:rowOff>0</xdr:rowOff>
    </xdr:from>
    <xdr:ext cx="190500" cy="190500"/>
    <xdr:grpSp>
      <xdr:nvGrpSpPr>
        <xdr:cNvPr id="319" name="shCalendar" hidden="1">
          <a:extLst>
            <a:ext uri="{FF2B5EF4-FFF2-40B4-BE49-F238E27FC236}">
              <a16:creationId xmlns="" xmlns:a16="http://schemas.microsoft.com/office/drawing/2014/main" id="{00000000-0008-0000-0700-000061000000}"/>
            </a:ext>
          </a:extLst>
        </xdr:cNvPr>
        <xdr:cNvGrpSpPr>
          <a:grpSpLocks/>
        </xdr:cNvGrpSpPr>
      </xdr:nvGrpSpPr>
      <xdr:grpSpPr bwMode="auto">
        <a:xfrm>
          <a:off x="17430750" y="3105150"/>
          <a:ext cx="190500" cy="190500"/>
          <a:chOff x="13896191" y="1813753"/>
          <a:chExt cx="211023" cy="178845"/>
        </a:xfrm>
      </xdr:grpSpPr>
      <xdr:sp macro="[0]!modfrmDateChoose.CalendarShow" textlink="">
        <xdr:nvSpPr>
          <xdr:cNvPr id="320" name="shCalendar_bck" hidden="1">
            <a:extLst>
              <a:ext uri="{FF2B5EF4-FFF2-40B4-BE49-F238E27FC236}">
                <a16:creationId xmlns="" xmlns:a16="http://schemas.microsoft.com/office/drawing/2014/main" id="{00000000-0008-0000-0700-00006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1" name="shCalendar_1" descr="CalendarSmall.bmp" hidden="1">
            <a:extLst>
              <a:ext uri="{FF2B5EF4-FFF2-40B4-BE49-F238E27FC236}">
                <a16:creationId xmlns="" xmlns:a16="http://schemas.microsoft.com/office/drawing/2014/main" id="{00000000-0008-0000-0700-00006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32</xdr:row>
      <xdr:rowOff>0</xdr:rowOff>
    </xdr:from>
    <xdr:ext cx="190500" cy="190500"/>
    <xdr:grpSp>
      <xdr:nvGrpSpPr>
        <xdr:cNvPr id="322" name="shCalendar" hidden="1">
          <a:extLst>
            <a:ext uri="{FF2B5EF4-FFF2-40B4-BE49-F238E27FC236}">
              <a16:creationId xmlns="" xmlns:a16="http://schemas.microsoft.com/office/drawing/2014/main" id="{00000000-0008-0000-0700-000064000000}"/>
            </a:ext>
          </a:extLst>
        </xdr:cNvPr>
        <xdr:cNvGrpSpPr>
          <a:grpSpLocks/>
        </xdr:cNvGrpSpPr>
      </xdr:nvGrpSpPr>
      <xdr:grpSpPr bwMode="auto">
        <a:xfrm>
          <a:off x="17430750" y="4105275"/>
          <a:ext cx="190500" cy="190500"/>
          <a:chOff x="13896191" y="1813753"/>
          <a:chExt cx="211023" cy="178845"/>
        </a:xfrm>
      </xdr:grpSpPr>
      <xdr:sp macro="[0]!modfrmDateChoose.CalendarShow" textlink="">
        <xdr:nvSpPr>
          <xdr:cNvPr id="323" name="shCalendar_bck" hidden="1">
            <a:extLst>
              <a:ext uri="{FF2B5EF4-FFF2-40B4-BE49-F238E27FC236}">
                <a16:creationId xmlns="" xmlns:a16="http://schemas.microsoft.com/office/drawing/2014/main" id="{00000000-0008-0000-0700-00006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4" name="shCalendar_1" descr="CalendarSmall.bmp" hidden="1">
            <a:extLst>
              <a:ext uri="{FF2B5EF4-FFF2-40B4-BE49-F238E27FC236}">
                <a16:creationId xmlns="" xmlns:a16="http://schemas.microsoft.com/office/drawing/2014/main" id="{00000000-0008-0000-0700-00006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32</xdr:row>
      <xdr:rowOff>0</xdr:rowOff>
    </xdr:from>
    <xdr:ext cx="190500" cy="190500"/>
    <xdr:grpSp>
      <xdr:nvGrpSpPr>
        <xdr:cNvPr id="325" name="shCalendar" hidden="1">
          <a:extLst>
            <a:ext uri="{FF2B5EF4-FFF2-40B4-BE49-F238E27FC236}">
              <a16:creationId xmlns="" xmlns:a16="http://schemas.microsoft.com/office/drawing/2014/main" id="{00000000-0008-0000-0700-000067000000}"/>
            </a:ext>
          </a:extLst>
        </xdr:cNvPr>
        <xdr:cNvGrpSpPr>
          <a:grpSpLocks/>
        </xdr:cNvGrpSpPr>
      </xdr:nvGrpSpPr>
      <xdr:grpSpPr bwMode="auto">
        <a:xfrm>
          <a:off x="17430750" y="4105275"/>
          <a:ext cx="190500" cy="190500"/>
          <a:chOff x="13896191" y="1813753"/>
          <a:chExt cx="211023" cy="178845"/>
        </a:xfrm>
      </xdr:grpSpPr>
      <xdr:sp macro="[0]!modfrmDateChoose.CalendarShow" textlink="">
        <xdr:nvSpPr>
          <xdr:cNvPr id="326" name="shCalendar_bck" hidden="1">
            <a:extLst>
              <a:ext uri="{FF2B5EF4-FFF2-40B4-BE49-F238E27FC236}">
                <a16:creationId xmlns="" xmlns:a16="http://schemas.microsoft.com/office/drawing/2014/main" id="{00000000-0008-0000-0700-00006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7" name="shCalendar_1" descr="CalendarSmall.bmp" hidden="1">
            <a:extLst>
              <a:ext uri="{FF2B5EF4-FFF2-40B4-BE49-F238E27FC236}">
                <a16:creationId xmlns="" xmlns:a16="http://schemas.microsoft.com/office/drawing/2014/main" id="{00000000-0008-0000-0700-00006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32</xdr:row>
      <xdr:rowOff>0</xdr:rowOff>
    </xdr:from>
    <xdr:ext cx="190500" cy="190500"/>
    <xdr:grpSp>
      <xdr:nvGrpSpPr>
        <xdr:cNvPr id="328" name="shCalendar" hidden="1">
          <a:extLst>
            <a:ext uri="{FF2B5EF4-FFF2-40B4-BE49-F238E27FC236}">
              <a16:creationId xmlns="" xmlns:a16="http://schemas.microsoft.com/office/drawing/2014/main" id="{00000000-0008-0000-0700-00006A000000}"/>
            </a:ext>
          </a:extLst>
        </xdr:cNvPr>
        <xdr:cNvGrpSpPr>
          <a:grpSpLocks/>
        </xdr:cNvGrpSpPr>
      </xdr:nvGrpSpPr>
      <xdr:grpSpPr bwMode="auto">
        <a:xfrm>
          <a:off x="17430750" y="4105275"/>
          <a:ext cx="190500" cy="190500"/>
          <a:chOff x="13896191" y="1813753"/>
          <a:chExt cx="211023" cy="178845"/>
        </a:xfrm>
      </xdr:grpSpPr>
      <xdr:sp macro="[0]!modfrmDateChoose.CalendarShow" textlink="">
        <xdr:nvSpPr>
          <xdr:cNvPr id="329" name="shCalendar_bck" hidden="1">
            <a:extLst>
              <a:ext uri="{FF2B5EF4-FFF2-40B4-BE49-F238E27FC236}">
                <a16:creationId xmlns="" xmlns:a16="http://schemas.microsoft.com/office/drawing/2014/main" id="{00000000-0008-0000-0700-00006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30" name="shCalendar_1" descr="CalendarSmall.bmp" hidden="1">
            <a:extLst>
              <a:ext uri="{FF2B5EF4-FFF2-40B4-BE49-F238E27FC236}">
                <a16:creationId xmlns="" xmlns:a16="http://schemas.microsoft.com/office/drawing/2014/main" id="{00000000-0008-0000-0700-00006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40</xdr:row>
      <xdr:rowOff>0</xdr:rowOff>
    </xdr:from>
    <xdr:ext cx="190500" cy="190500"/>
    <xdr:grpSp>
      <xdr:nvGrpSpPr>
        <xdr:cNvPr id="331" name="shCalendar" hidden="1">
          <a:extLst>
            <a:ext uri="{FF2B5EF4-FFF2-40B4-BE49-F238E27FC236}">
              <a16:creationId xmlns="" xmlns:a16="http://schemas.microsoft.com/office/drawing/2014/main" id="{00000000-0008-0000-0700-00006D000000}"/>
            </a:ext>
          </a:extLst>
        </xdr:cNvPr>
        <xdr:cNvGrpSpPr>
          <a:grpSpLocks/>
        </xdr:cNvGrpSpPr>
      </xdr:nvGrpSpPr>
      <xdr:grpSpPr bwMode="auto">
        <a:xfrm>
          <a:off x="17430750" y="7439025"/>
          <a:ext cx="190500" cy="190500"/>
          <a:chOff x="13896191" y="1813753"/>
          <a:chExt cx="211023" cy="178845"/>
        </a:xfrm>
      </xdr:grpSpPr>
      <xdr:sp macro="[0]!modfrmDateChoose.CalendarShow" textlink="">
        <xdr:nvSpPr>
          <xdr:cNvPr id="332" name="shCalendar_bck" hidden="1">
            <a:extLst>
              <a:ext uri="{FF2B5EF4-FFF2-40B4-BE49-F238E27FC236}">
                <a16:creationId xmlns="" xmlns:a16="http://schemas.microsoft.com/office/drawing/2014/main" id="{00000000-0008-0000-0700-00006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33" name="shCalendar_1" descr="CalendarSmall.bmp" hidden="1">
            <a:extLst>
              <a:ext uri="{FF2B5EF4-FFF2-40B4-BE49-F238E27FC236}">
                <a16:creationId xmlns="" xmlns:a16="http://schemas.microsoft.com/office/drawing/2014/main" id="{00000000-0008-0000-0700-00006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11</xdr:col>
      <xdr:colOff>38100</xdr:colOff>
      <xdr:row>40</xdr:row>
      <xdr:rowOff>0</xdr:rowOff>
    </xdr:from>
    <xdr:ext cx="190500" cy="190500"/>
    <xdr:grpSp>
      <xdr:nvGrpSpPr>
        <xdr:cNvPr id="334" name="shCalendar" hidden="1">
          <a:extLst>
            <a:ext uri="{FF2B5EF4-FFF2-40B4-BE49-F238E27FC236}">
              <a16:creationId xmlns="" xmlns:a16="http://schemas.microsoft.com/office/drawing/2014/main" id="{00000000-0008-0000-0700-000070000000}"/>
            </a:ext>
          </a:extLst>
        </xdr:cNvPr>
        <xdr:cNvGrpSpPr>
          <a:grpSpLocks/>
        </xdr:cNvGrpSpPr>
      </xdr:nvGrpSpPr>
      <xdr:grpSpPr bwMode="auto">
        <a:xfrm>
          <a:off x="17430750" y="7439025"/>
          <a:ext cx="190500" cy="190500"/>
          <a:chOff x="13896191" y="1813753"/>
          <a:chExt cx="211023" cy="178845"/>
        </a:xfrm>
      </xdr:grpSpPr>
      <xdr:sp macro="[0]!modfrmDateChoose.CalendarShow" textlink="">
        <xdr:nvSpPr>
          <xdr:cNvPr id="335" name="shCalendar_bck" hidden="1">
            <a:extLst>
              <a:ext uri="{FF2B5EF4-FFF2-40B4-BE49-F238E27FC236}">
                <a16:creationId xmlns="" xmlns:a16="http://schemas.microsoft.com/office/drawing/2014/main" id="{00000000-0008-0000-0700-00007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36" name="shCalendar_1" descr="CalendarSmall.bmp" hidden="1">
            <a:extLst>
              <a:ext uri="{FF2B5EF4-FFF2-40B4-BE49-F238E27FC236}">
                <a16:creationId xmlns="" xmlns:a16="http://schemas.microsoft.com/office/drawing/2014/main" id="{00000000-0008-0000-0700-00007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editAs="oneCell">
    <xdr:from>
      <xdr:col>13</xdr:col>
      <xdr:colOff>38100</xdr:colOff>
      <xdr:row>28</xdr:row>
      <xdr:rowOff>0</xdr:rowOff>
    </xdr:from>
    <xdr:to>
      <xdr:col>13</xdr:col>
      <xdr:colOff>228600</xdr:colOff>
      <xdr:row>29</xdr:row>
      <xdr:rowOff>47625</xdr:rowOff>
    </xdr:to>
    <xdr:grpSp>
      <xdr:nvGrpSpPr>
        <xdr:cNvPr id="337" name="shCalendar" hidden="1">
          <a:extLst>
            <a:ext uri="{FF2B5EF4-FFF2-40B4-BE49-F238E27FC236}">
              <a16:creationId xmlns="" xmlns:a16="http://schemas.microsoft.com/office/drawing/2014/main" id="{00000000-0008-0000-0700-000004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338" name="shCalendar_bck" hidden="1">
            <a:extLst>
              <a:ext uri="{FF2B5EF4-FFF2-40B4-BE49-F238E27FC236}">
                <a16:creationId xmlns="" xmlns:a16="http://schemas.microsoft.com/office/drawing/2014/main" id="{00000000-0008-0000-0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39" name="shCalendar_1" descr="CalendarSmall.bmp" hidden="1">
            <a:extLst>
              <a:ext uri="{FF2B5EF4-FFF2-40B4-BE49-F238E27FC236}">
                <a16:creationId xmlns="" xmlns:a16="http://schemas.microsoft.com/office/drawing/2014/main" id="{00000000-0008-0000-07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13</xdr:col>
      <xdr:colOff>38100</xdr:colOff>
      <xdr:row>28</xdr:row>
      <xdr:rowOff>0</xdr:rowOff>
    </xdr:from>
    <xdr:ext cx="190500" cy="190500"/>
    <xdr:grpSp>
      <xdr:nvGrpSpPr>
        <xdr:cNvPr id="340" name="shCalendar" hidden="1">
          <a:extLst>
            <a:ext uri="{FF2B5EF4-FFF2-40B4-BE49-F238E27FC236}">
              <a16:creationId xmlns="" xmlns:a16="http://schemas.microsoft.com/office/drawing/2014/main" id="{00000000-0008-0000-0700-000007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341" name="shCalendar_bck" hidden="1">
            <a:extLst>
              <a:ext uri="{FF2B5EF4-FFF2-40B4-BE49-F238E27FC236}">
                <a16:creationId xmlns="" xmlns:a16="http://schemas.microsoft.com/office/drawing/2014/main" id="{00000000-0008-0000-07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42" name="shCalendar_1" descr="CalendarSmall.bmp" hidden="1">
            <a:extLst>
              <a:ext uri="{FF2B5EF4-FFF2-40B4-BE49-F238E27FC236}">
                <a16:creationId xmlns="" xmlns:a16="http://schemas.microsoft.com/office/drawing/2014/main" id="{00000000-0008-0000-07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30</xdr:row>
      <xdr:rowOff>0</xdr:rowOff>
    </xdr:from>
    <xdr:ext cx="190500" cy="190500"/>
    <xdr:grpSp>
      <xdr:nvGrpSpPr>
        <xdr:cNvPr id="343" name="shCalendar" hidden="1">
          <a:extLst>
            <a:ext uri="{FF2B5EF4-FFF2-40B4-BE49-F238E27FC236}">
              <a16:creationId xmlns="" xmlns:a16="http://schemas.microsoft.com/office/drawing/2014/main" id="{00000000-0008-0000-0700-00000A000000}"/>
            </a:ext>
          </a:extLst>
        </xdr:cNvPr>
        <xdr:cNvGrpSpPr>
          <a:grpSpLocks/>
        </xdr:cNvGrpSpPr>
      </xdr:nvGrpSpPr>
      <xdr:grpSpPr bwMode="auto">
        <a:xfrm>
          <a:off x="22860000" y="3105150"/>
          <a:ext cx="190500" cy="190500"/>
          <a:chOff x="13896191" y="1813753"/>
          <a:chExt cx="211023" cy="178845"/>
        </a:xfrm>
      </xdr:grpSpPr>
      <xdr:sp macro="[0]!modfrmDateChoose.CalendarShow" textlink="">
        <xdr:nvSpPr>
          <xdr:cNvPr id="344" name="shCalendar_bck" hidden="1">
            <a:extLst>
              <a:ext uri="{FF2B5EF4-FFF2-40B4-BE49-F238E27FC236}">
                <a16:creationId xmlns="" xmlns:a16="http://schemas.microsoft.com/office/drawing/2014/main" id="{00000000-0008-0000-07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45" name="shCalendar_1" descr="CalendarSmall.bmp" hidden="1">
            <a:extLst>
              <a:ext uri="{FF2B5EF4-FFF2-40B4-BE49-F238E27FC236}">
                <a16:creationId xmlns="" xmlns:a16="http://schemas.microsoft.com/office/drawing/2014/main" id="{00000000-0008-0000-0700-00000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30</xdr:row>
      <xdr:rowOff>0</xdr:rowOff>
    </xdr:from>
    <xdr:ext cx="190500" cy="190500"/>
    <xdr:grpSp>
      <xdr:nvGrpSpPr>
        <xdr:cNvPr id="346" name="shCalendar" hidden="1">
          <a:extLst>
            <a:ext uri="{FF2B5EF4-FFF2-40B4-BE49-F238E27FC236}">
              <a16:creationId xmlns="" xmlns:a16="http://schemas.microsoft.com/office/drawing/2014/main" id="{00000000-0008-0000-0700-00000D000000}"/>
            </a:ext>
          </a:extLst>
        </xdr:cNvPr>
        <xdr:cNvGrpSpPr>
          <a:grpSpLocks/>
        </xdr:cNvGrpSpPr>
      </xdr:nvGrpSpPr>
      <xdr:grpSpPr bwMode="auto">
        <a:xfrm>
          <a:off x="22860000" y="3105150"/>
          <a:ext cx="190500" cy="190500"/>
          <a:chOff x="13896191" y="1813753"/>
          <a:chExt cx="211023" cy="178845"/>
        </a:xfrm>
      </xdr:grpSpPr>
      <xdr:sp macro="[0]!modfrmDateChoose.CalendarShow" textlink="">
        <xdr:nvSpPr>
          <xdr:cNvPr id="347" name="shCalendar_bck" hidden="1">
            <a:extLst>
              <a:ext uri="{FF2B5EF4-FFF2-40B4-BE49-F238E27FC236}">
                <a16:creationId xmlns="" xmlns:a16="http://schemas.microsoft.com/office/drawing/2014/main" id="{00000000-0008-0000-07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48" name="shCalendar_1" descr="CalendarSmall.bmp" hidden="1">
            <a:extLst>
              <a:ext uri="{FF2B5EF4-FFF2-40B4-BE49-F238E27FC236}">
                <a16:creationId xmlns="" xmlns:a16="http://schemas.microsoft.com/office/drawing/2014/main" id="{00000000-0008-0000-0700-00000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32</xdr:row>
      <xdr:rowOff>0</xdr:rowOff>
    </xdr:from>
    <xdr:ext cx="190500" cy="190500"/>
    <xdr:grpSp>
      <xdr:nvGrpSpPr>
        <xdr:cNvPr id="349" name="shCalendar" hidden="1">
          <a:extLst>
            <a:ext uri="{FF2B5EF4-FFF2-40B4-BE49-F238E27FC236}">
              <a16:creationId xmlns="" xmlns:a16="http://schemas.microsoft.com/office/drawing/2014/main" id="{00000000-0008-0000-0700-000010000000}"/>
            </a:ext>
          </a:extLst>
        </xdr:cNvPr>
        <xdr:cNvGrpSpPr>
          <a:grpSpLocks/>
        </xdr:cNvGrpSpPr>
      </xdr:nvGrpSpPr>
      <xdr:grpSpPr bwMode="auto">
        <a:xfrm>
          <a:off x="22860000" y="4105275"/>
          <a:ext cx="190500" cy="190500"/>
          <a:chOff x="13896191" y="1813753"/>
          <a:chExt cx="211023" cy="178845"/>
        </a:xfrm>
      </xdr:grpSpPr>
      <xdr:sp macro="[0]!modfrmDateChoose.CalendarShow" textlink="">
        <xdr:nvSpPr>
          <xdr:cNvPr id="350" name="shCalendar_bck" hidden="1">
            <a:extLst>
              <a:ext uri="{FF2B5EF4-FFF2-40B4-BE49-F238E27FC236}">
                <a16:creationId xmlns="" xmlns:a16="http://schemas.microsoft.com/office/drawing/2014/main" id="{00000000-0008-0000-0700-00001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1" name="shCalendar_1" descr="CalendarSmall.bmp" hidden="1">
            <a:extLst>
              <a:ext uri="{FF2B5EF4-FFF2-40B4-BE49-F238E27FC236}">
                <a16:creationId xmlns="" xmlns:a16="http://schemas.microsoft.com/office/drawing/2014/main" id="{00000000-0008-0000-0700-00001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32</xdr:row>
      <xdr:rowOff>0</xdr:rowOff>
    </xdr:from>
    <xdr:ext cx="190500" cy="190500"/>
    <xdr:grpSp>
      <xdr:nvGrpSpPr>
        <xdr:cNvPr id="352" name="shCalendar" hidden="1">
          <a:extLst>
            <a:ext uri="{FF2B5EF4-FFF2-40B4-BE49-F238E27FC236}">
              <a16:creationId xmlns="" xmlns:a16="http://schemas.microsoft.com/office/drawing/2014/main" id="{00000000-0008-0000-0700-000013000000}"/>
            </a:ext>
          </a:extLst>
        </xdr:cNvPr>
        <xdr:cNvGrpSpPr>
          <a:grpSpLocks/>
        </xdr:cNvGrpSpPr>
      </xdr:nvGrpSpPr>
      <xdr:grpSpPr bwMode="auto">
        <a:xfrm>
          <a:off x="22860000" y="4105275"/>
          <a:ext cx="190500" cy="190500"/>
          <a:chOff x="13896191" y="1813753"/>
          <a:chExt cx="211023" cy="178845"/>
        </a:xfrm>
      </xdr:grpSpPr>
      <xdr:sp macro="[0]!modfrmDateChoose.CalendarShow" textlink="">
        <xdr:nvSpPr>
          <xdr:cNvPr id="353" name="shCalendar_bck" hidden="1">
            <a:extLst>
              <a:ext uri="{FF2B5EF4-FFF2-40B4-BE49-F238E27FC236}">
                <a16:creationId xmlns="" xmlns:a16="http://schemas.microsoft.com/office/drawing/2014/main" id="{00000000-0008-0000-0700-00001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4" name="shCalendar_1" descr="CalendarSmall.bmp" hidden="1">
            <a:extLst>
              <a:ext uri="{FF2B5EF4-FFF2-40B4-BE49-F238E27FC236}">
                <a16:creationId xmlns="" xmlns:a16="http://schemas.microsoft.com/office/drawing/2014/main" id="{00000000-0008-0000-0700-00001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32</xdr:row>
      <xdr:rowOff>0</xdr:rowOff>
    </xdr:from>
    <xdr:ext cx="190500" cy="190500"/>
    <xdr:grpSp>
      <xdr:nvGrpSpPr>
        <xdr:cNvPr id="355" name="shCalendar" hidden="1">
          <a:extLst>
            <a:ext uri="{FF2B5EF4-FFF2-40B4-BE49-F238E27FC236}">
              <a16:creationId xmlns="" xmlns:a16="http://schemas.microsoft.com/office/drawing/2014/main" id="{00000000-0008-0000-0700-000016000000}"/>
            </a:ext>
          </a:extLst>
        </xdr:cNvPr>
        <xdr:cNvGrpSpPr>
          <a:grpSpLocks/>
        </xdr:cNvGrpSpPr>
      </xdr:nvGrpSpPr>
      <xdr:grpSpPr bwMode="auto">
        <a:xfrm>
          <a:off x="22860000" y="4105275"/>
          <a:ext cx="190500" cy="190500"/>
          <a:chOff x="13896191" y="1813753"/>
          <a:chExt cx="211023" cy="178845"/>
        </a:xfrm>
      </xdr:grpSpPr>
      <xdr:sp macro="[0]!modfrmDateChoose.CalendarShow" textlink="">
        <xdr:nvSpPr>
          <xdr:cNvPr id="356" name="shCalendar_bck" hidden="1">
            <a:extLst>
              <a:ext uri="{FF2B5EF4-FFF2-40B4-BE49-F238E27FC236}">
                <a16:creationId xmlns="" xmlns:a16="http://schemas.microsoft.com/office/drawing/2014/main" id="{00000000-0008-0000-0700-00001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7" name="shCalendar_1" descr="CalendarSmall.bmp" hidden="1">
            <a:extLst>
              <a:ext uri="{FF2B5EF4-FFF2-40B4-BE49-F238E27FC236}">
                <a16:creationId xmlns="" xmlns:a16="http://schemas.microsoft.com/office/drawing/2014/main" id="{00000000-0008-0000-0700-00001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40</xdr:row>
      <xdr:rowOff>0</xdr:rowOff>
    </xdr:from>
    <xdr:ext cx="190500" cy="190500"/>
    <xdr:grpSp>
      <xdr:nvGrpSpPr>
        <xdr:cNvPr id="358" name="shCalendar" hidden="1">
          <a:extLst>
            <a:ext uri="{FF2B5EF4-FFF2-40B4-BE49-F238E27FC236}">
              <a16:creationId xmlns="" xmlns:a16="http://schemas.microsoft.com/office/drawing/2014/main" id="{00000000-0008-0000-0700-000019000000}"/>
            </a:ext>
          </a:extLst>
        </xdr:cNvPr>
        <xdr:cNvGrpSpPr>
          <a:grpSpLocks/>
        </xdr:cNvGrpSpPr>
      </xdr:nvGrpSpPr>
      <xdr:grpSpPr bwMode="auto">
        <a:xfrm>
          <a:off x="22860000" y="7439025"/>
          <a:ext cx="190500" cy="190500"/>
          <a:chOff x="13896191" y="1813753"/>
          <a:chExt cx="211023" cy="178845"/>
        </a:xfrm>
      </xdr:grpSpPr>
      <xdr:sp macro="[0]!modfrmDateChoose.CalendarShow" textlink="">
        <xdr:nvSpPr>
          <xdr:cNvPr id="359" name="shCalendar_bck" hidden="1">
            <a:extLst>
              <a:ext uri="{FF2B5EF4-FFF2-40B4-BE49-F238E27FC236}">
                <a16:creationId xmlns="" xmlns:a16="http://schemas.microsoft.com/office/drawing/2014/main" id="{00000000-0008-0000-0700-00001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60" name="shCalendar_1" descr="CalendarSmall.bmp" hidden="1">
            <a:extLst>
              <a:ext uri="{FF2B5EF4-FFF2-40B4-BE49-F238E27FC236}">
                <a16:creationId xmlns="" xmlns:a16="http://schemas.microsoft.com/office/drawing/2014/main" id="{00000000-0008-0000-0700-00001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40</xdr:row>
      <xdr:rowOff>0</xdr:rowOff>
    </xdr:from>
    <xdr:ext cx="190500" cy="190500"/>
    <xdr:grpSp>
      <xdr:nvGrpSpPr>
        <xdr:cNvPr id="361" name="shCalendar" hidden="1">
          <a:extLst>
            <a:ext uri="{FF2B5EF4-FFF2-40B4-BE49-F238E27FC236}">
              <a16:creationId xmlns="" xmlns:a16="http://schemas.microsoft.com/office/drawing/2014/main" id="{00000000-0008-0000-0700-00001C000000}"/>
            </a:ext>
          </a:extLst>
        </xdr:cNvPr>
        <xdr:cNvGrpSpPr>
          <a:grpSpLocks/>
        </xdr:cNvGrpSpPr>
      </xdr:nvGrpSpPr>
      <xdr:grpSpPr bwMode="auto">
        <a:xfrm>
          <a:off x="22860000" y="7439025"/>
          <a:ext cx="190500" cy="190500"/>
          <a:chOff x="13896191" y="1813753"/>
          <a:chExt cx="211023" cy="178845"/>
        </a:xfrm>
      </xdr:grpSpPr>
      <xdr:sp macro="[0]!modfrmDateChoose.CalendarShow" textlink="">
        <xdr:nvSpPr>
          <xdr:cNvPr id="362" name="shCalendar_bck" hidden="1">
            <a:extLst>
              <a:ext uri="{FF2B5EF4-FFF2-40B4-BE49-F238E27FC236}">
                <a16:creationId xmlns="" xmlns:a16="http://schemas.microsoft.com/office/drawing/2014/main" id="{00000000-0008-0000-0700-00001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63" name="shCalendar_1" descr="CalendarSmall.bmp" hidden="1">
            <a:extLst>
              <a:ext uri="{FF2B5EF4-FFF2-40B4-BE49-F238E27FC236}">
                <a16:creationId xmlns="" xmlns:a16="http://schemas.microsoft.com/office/drawing/2014/main" id="{00000000-0008-0000-0700-00001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64" name="shCalendar" hidden="1">
          <a:extLst>
            <a:ext uri="{FF2B5EF4-FFF2-40B4-BE49-F238E27FC236}">
              <a16:creationId xmlns="" xmlns:a16="http://schemas.microsoft.com/office/drawing/2014/main" id="{00000000-0008-0000-0700-00001F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65" name="shCalendar_bck" hidden="1">
            <a:extLst>
              <a:ext uri="{FF2B5EF4-FFF2-40B4-BE49-F238E27FC236}">
                <a16:creationId xmlns="" xmlns:a16="http://schemas.microsoft.com/office/drawing/2014/main" id="{00000000-0008-0000-0700-00002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66" name="shCalendar_1" descr="CalendarSmall.bmp" hidden="1">
            <a:extLst>
              <a:ext uri="{FF2B5EF4-FFF2-40B4-BE49-F238E27FC236}">
                <a16:creationId xmlns="" xmlns:a16="http://schemas.microsoft.com/office/drawing/2014/main" id="{00000000-0008-0000-0700-00002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67" name="shCalendar" hidden="1">
          <a:extLst>
            <a:ext uri="{FF2B5EF4-FFF2-40B4-BE49-F238E27FC236}">
              <a16:creationId xmlns="" xmlns:a16="http://schemas.microsoft.com/office/drawing/2014/main" id="{00000000-0008-0000-0700-000022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68" name="shCalendar_bck" hidden="1">
            <a:extLst>
              <a:ext uri="{FF2B5EF4-FFF2-40B4-BE49-F238E27FC236}">
                <a16:creationId xmlns="" xmlns:a16="http://schemas.microsoft.com/office/drawing/2014/main" id="{00000000-0008-0000-0700-00002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69" name="shCalendar_1" descr="CalendarSmall.bmp" hidden="1">
            <a:extLst>
              <a:ext uri="{FF2B5EF4-FFF2-40B4-BE49-F238E27FC236}">
                <a16:creationId xmlns="" xmlns:a16="http://schemas.microsoft.com/office/drawing/2014/main" id="{00000000-0008-0000-0700-00002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70" name="shCalendar" hidden="1">
          <a:extLst>
            <a:ext uri="{FF2B5EF4-FFF2-40B4-BE49-F238E27FC236}">
              <a16:creationId xmlns="" xmlns:a16="http://schemas.microsoft.com/office/drawing/2014/main" id="{00000000-0008-0000-0700-000025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71" name="shCalendar_bck" hidden="1">
            <a:extLst>
              <a:ext uri="{FF2B5EF4-FFF2-40B4-BE49-F238E27FC236}">
                <a16:creationId xmlns="" xmlns:a16="http://schemas.microsoft.com/office/drawing/2014/main" id="{00000000-0008-0000-0700-00002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72" name="shCalendar_1" descr="CalendarSmall.bmp" hidden="1">
            <a:extLst>
              <a:ext uri="{FF2B5EF4-FFF2-40B4-BE49-F238E27FC236}">
                <a16:creationId xmlns="" xmlns:a16="http://schemas.microsoft.com/office/drawing/2014/main" id="{00000000-0008-0000-0700-00002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73" name="shCalendar" hidden="1">
          <a:extLst>
            <a:ext uri="{FF2B5EF4-FFF2-40B4-BE49-F238E27FC236}">
              <a16:creationId xmlns="" xmlns:a16="http://schemas.microsoft.com/office/drawing/2014/main" id="{00000000-0008-0000-0700-000028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74" name="shCalendar_bck" hidden="1">
            <a:extLst>
              <a:ext uri="{FF2B5EF4-FFF2-40B4-BE49-F238E27FC236}">
                <a16:creationId xmlns="" xmlns:a16="http://schemas.microsoft.com/office/drawing/2014/main" id="{00000000-0008-0000-0700-00002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75" name="shCalendar_1" descr="CalendarSmall.bmp" hidden="1">
            <a:extLst>
              <a:ext uri="{FF2B5EF4-FFF2-40B4-BE49-F238E27FC236}">
                <a16:creationId xmlns="" xmlns:a16="http://schemas.microsoft.com/office/drawing/2014/main" id="{00000000-0008-0000-0700-00002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76" name="shCalendar" hidden="1">
          <a:extLst>
            <a:ext uri="{FF2B5EF4-FFF2-40B4-BE49-F238E27FC236}">
              <a16:creationId xmlns="" xmlns:a16="http://schemas.microsoft.com/office/drawing/2014/main" id="{00000000-0008-0000-0700-00002B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77" name="shCalendar_bck" hidden="1">
            <a:extLst>
              <a:ext uri="{FF2B5EF4-FFF2-40B4-BE49-F238E27FC236}">
                <a16:creationId xmlns="" xmlns:a16="http://schemas.microsoft.com/office/drawing/2014/main" id="{00000000-0008-0000-0700-00002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78" name="shCalendar_1" descr="CalendarSmall.bmp" hidden="1">
            <a:extLst>
              <a:ext uri="{FF2B5EF4-FFF2-40B4-BE49-F238E27FC236}">
                <a16:creationId xmlns="" xmlns:a16="http://schemas.microsoft.com/office/drawing/2014/main" id="{00000000-0008-0000-0700-00002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79" name="shCalendar" hidden="1">
          <a:extLst>
            <a:ext uri="{FF2B5EF4-FFF2-40B4-BE49-F238E27FC236}">
              <a16:creationId xmlns="" xmlns:a16="http://schemas.microsoft.com/office/drawing/2014/main" id="{00000000-0008-0000-0700-00002E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80" name="shCalendar_bck" hidden="1">
            <a:extLst>
              <a:ext uri="{FF2B5EF4-FFF2-40B4-BE49-F238E27FC236}">
                <a16:creationId xmlns="" xmlns:a16="http://schemas.microsoft.com/office/drawing/2014/main" id="{00000000-0008-0000-0700-00002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81" name="shCalendar_1" descr="CalendarSmall.bmp" hidden="1">
            <a:extLst>
              <a:ext uri="{FF2B5EF4-FFF2-40B4-BE49-F238E27FC236}">
                <a16:creationId xmlns="" xmlns:a16="http://schemas.microsoft.com/office/drawing/2014/main" id="{00000000-0008-0000-0700-00003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82" name="shCalendar" hidden="1">
          <a:extLst>
            <a:ext uri="{FF2B5EF4-FFF2-40B4-BE49-F238E27FC236}">
              <a16:creationId xmlns="" xmlns:a16="http://schemas.microsoft.com/office/drawing/2014/main" id="{00000000-0008-0000-0700-000031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83" name="shCalendar_bck" hidden="1">
            <a:extLst>
              <a:ext uri="{FF2B5EF4-FFF2-40B4-BE49-F238E27FC236}">
                <a16:creationId xmlns="" xmlns:a16="http://schemas.microsoft.com/office/drawing/2014/main" id="{00000000-0008-0000-0700-00003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84" name="shCalendar_1" descr="CalendarSmall.bmp" hidden="1">
            <a:extLst>
              <a:ext uri="{FF2B5EF4-FFF2-40B4-BE49-F238E27FC236}">
                <a16:creationId xmlns="" xmlns:a16="http://schemas.microsoft.com/office/drawing/2014/main" id="{00000000-0008-0000-0700-00003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85" name="shCalendar" hidden="1">
          <a:extLst>
            <a:ext uri="{FF2B5EF4-FFF2-40B4-BE49-F238E27FC236}">
              <a16:creationId xmlns="" xmlns:a16="http://schemas.microsoft.com/office/drawing/2014/main" id="{00000000-0008-0000-0700-000034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86" name="shCalendar_bck" hidden="1">
            <a:extLst>
              <a:ext uri="{FF2B5EF4-FFF2-40B4-BE49-F238E27FC236}">
                <a16:creationId xmlns="" xmlns:a16="http://schemas.microsoft.com/office/drawing/2014/main" id="{00000000-0008-0000-0700-00003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87" name="shCalendar_1" descr="CalendarSmall.bmp" hidden="1">
            <a:extLst>
              <a:ext uri="{FF2B5EF4-FFF2-40B4-BE49-F238E27FC236}">
                <a16:creationId xmlns="" xmlns:a16="http://schemas.microsoft.com/office/drawing/2014/main" id="{00000000-0008-0000-0700-00003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0</xdr:row>
      <xdr:rowOff>0</xdr:rowOff>
    </xdr:from>
    <xdr:ext cx="190500" cy="190500"/>
    <xdr:grpSp>
      <xdr:nvGrpSpPr>
        <xdr:cNvPr id="388" name="shCalendar" hidden="1">
          <a:extLst>
            <a:ext uri="{FF2B5EF4-FFF2-40B4-BE49-F238E27FC236}">
              <a16:creationId xmlns="" xmlns:a16="http://schemas.microsoft.com/office/drawing/2014/main" id="{00000000-0008-0000-0700-000037000000}"/>
            </a:ext>
          </a:extLst>
        </xdr:cNvPr>
        <xdr:cNvGrpSpPr>
          <a:grpSpLocks/>
        </xdr:cNvGrpSpPr>
      </xdr:nvGrpSpPr>
      <xdr:grpSpPr bwMode="auto">
        <a:xfrm>
          <a:off x="22860000" y="0"/>
          <a:ext cx="190500" cy="190500"/>
          <a:chOff x="13896191" y="1813753"/>
          <a:chExt cx="211023" cy="178845"/>
        </a:xfrm>
      </xdr:grpSpPr>
      <xdr:sp macro="[0]!modfrmDateChoose.CalendarShow" textlink="">
        <xdr:nvSpPr>
          <xdr:cNvPr id="389" name="shCalendar_bck" hidden="1">
            <a:extLst>
              <a:ext uri="{FF2B5EF4-FFF2-40B4-BE49-F238E27FC236}">
                <a16:creationId xmlns="" xmlns:a16="http://schemas.microsoft.com/office/drawing/2014/main" id="{00000000-0008-0000-0700-00003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90" name="shCalendar_1" descr="CalendarSmall.bmp" hidden="1">
            <a:extLst>
              <a:ext uri="{FF2B5EF4-FFF2-40B4-BE49-F238E27FC236}">
                <a16:creationId xmlns="" xmlns:a16="http://schemas.microsoft.com/office/drawing/2014/main" id="{00000000-0008-0000-0700-00003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391" name="shCalendar" hidden="1">
          <a:extLst>
            <a:ext uri="{FF2B5EF4-FFF2-40B4-BE49-F238E27FC236}">
              <a16:creationId xmlns="" xmlns:a16="http://schemas.microsoft.com/office/drawing/2014/main" id="{00000000-0008-0000-0700-00003A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392" name="shCalendar_bck" hidden="1">
            <a:extLst>
              <a:ext uri="{FF2B5EF4-FFF2-40B4-BE49-F238E27FC236}">
                <a16:creationId xmlns="" xmlns:a16="http://schemas.microsoft.com/office/drawing/2014/main" id="{00000000-0008-0000-0700-00003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93" name="shCalendar_1" descr="CalendarSmall.bmp" hidden="1">
            <a:extLst>
              <a:ext uri="{FF2B5EF4-FFF2-40B4-BE49-F238E27FC236}">
                <a16:creationId xmlns="" xmlns:a16="http://schemas.microsoft.com/office/drawing/2014/main" id="{00000000-0008-0000-0700-00003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394" name="shCalendar" hidden="1">
          <a:extLst>
            <a:ext uri="{FF2B5EF4-FFF2-40B4-BE49-F238E27FC236}">
              <a16:creationId xmlns="" xmlns:a16="http://schemas.microsoft.com/office/drawing/2014/main" id="{00000000-0008-0000-0700-00003D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395" name="shCalendar_bck" hidden="1">
            <a:extLst>
              <a:ext uri="{FF2B5EF4-FFF2-40B4-BE49-F238E27FC236}">
                <a16:creationId xmlns="" xmlns:a16="http://schemas.microsoft.com/office/drawing/2014/main" id="{00000000-0008-0000-0700-00003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96" name="shCalendar_1" descr="CalendarSmall.bmp" hidden="1">
            <a:extLst>
              <a:ext uri="{FF2B5EF4-FFF2-40B4-BE49-F238E27FC236}">
                <a16:creationId xmlns="" xmlns:a16="http://schemas.microsoft.com/office/drawing/2014/main" id="{00000000-0008-0000-0700-00003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397" name="shCalendar" hidden="1">
          <a:extLst>
            <a:ext uri="{FF2B5EF4-FFF2-40B4-BE49-F238E27FC236}">
              <a16:creationId xmlns="" xmlns:a16="http://schemas.microsoft.com/office/drawing/2014/main" id="{00000000-0008-0000-0700-000040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398" name="shCalendar_bck" hidden="1">
            <a:extLst>
              <a:ext uri="{FF2B5EF4-FFF2-40B4-BE49-F238E27FC236}">
                <a16:creationId xmlns="" xmlns:a16="http://schemas.microsoft.com/office/drawing/2014/main" id="{00000000-0008-0000-0700-00004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99" name="shCalendar_1" descr="CalendarSmall.bmp" hidden="1">
            <a:extLst>
              <a:ext uri="{FF2B5EF4-FFF2-40B4-BE49-F238E27FC236}">
                <a16:creationId xmlns="" xmlns:a16="http://schemas.microsoft.com/office/drawing/2014/main" id="{00000000-0008-0000-0700-00004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00" name="shCalendar" hidden="1">
          <a:extLst>
            <a:ext uri="{FF2B5EF4-FFF2-40B4-BE49-F238E27FC236}">
              <a16:creationId xmlns="" xmlns:a16="http://schemas.microsoft.com/office/drawing/2014/main" id="{00000000-0008-0000-0700-000043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01" name="shCalendar_bck" hidden="1">
            <a:extLst>
              <a:ext uri="{FF2B5EF4-FFF2-40B4-BE49-F238E27FC236}">
                <a16:creationId xmlns="" xmlns:a16="http://schemas.microsoft.com/office/drawing/2014/main" id="{00000000-0008-0000-0700-00004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02" name="shCalendar_1" descr="CalendarSmall.bmp" hidden="1">
            <a:extLst>
              <a:ext uri="{FF2B5EF4-FFF2-40B4-BE49-F238E27FC236}">
                <a16:creationId xmlns="" xmlns:a16="http://schemas.microsoft.com/office/drawing/2014/main" id="{00000000-0008-0000-0700-00004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03" name="shCalendar" hidden="1">
          <a:extLst>
            <a:ext uri="{FF2B5EF4-FFF2-40B4-BE49-F238E27FC236}">
              <a16:creationId xmlns="" xmlns:a16="http://schemas.microsoft.com/office/drawing/2014/main" id="{00000000-0008-0000-0700-000046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04" name="shCalendar_bck" hidden="1">
            <a:extLst>
              <a:ext uri="{FF2B5EF4-FFF2-40B4-BE49-F238E27FC236}">
                <a16:creationId xmlns="" xmlns:a16="http://schemas.microsoft.com/office/drawing/2014/main" id="{00000000-0008-0000-0700-00004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05" name="shCalendar_1" descr="CalendarSmall.bmp" hidden="1">
            <a:extLst>
              <a:ext uri="{FF2B5EF4-FFF2-40B4-BE49-F238E27FC236}">
                <a16:creationId xmlns="" xmlns:a16="http://schemas.microsoft.com/office/drawing/2014/main" id="{00000000-0008-0000-0700-00004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06" name="shCalendar" hidden="1">
          <a:extLst>
            <a:ext uri="{FF2B5EF4-FFF2-40B4-BE49-F238E27FC236}">
              <a16:creationId xmlns="" xmlns:a16="http://schemas.microsoft.com/office/drawing/2014/main" id="{00000000-0008-0000-0700-000049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07" name="shCalendar_bck" hidden="1">
            <a:extLst>
              <a:ext uri="{FF2B5EF4-FFF2-40B4-BE49-F238E27FC236}">
                <a16:creationId xmlns="" xmlns:a16="http://schemas.microsoft.com/office/drawing/2014/main" id="{00000000-0008-0000-0700-00004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08" name="shCalendar_1" descr="CalendarSmall.bmp" hidden="1">
            <a:extLst>
              <a:ext uri="{FF2B5EF4-FFF2-40B4-BE49-F238E27FC236}">
                <a16:creationId xmlns="" xmlns:a16="http://schemas.microsoft.com/office/drawing/2014/main" id="{00000000-0008-0000-0700-00004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09" name="shCalendar" hidden="1">
          <a:extLst>
            <a:ext uri="{FF2B5EF4-FFF2-40B4-BE49-F238E27FC236}">
              <a16:creationId xmlns="" xmlns:a16="http://schemas.microsoft.com/office/drawing/2014/main" id="{00000000-0008-0000-0700-00004C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10" name="shCalendar_bck" hidden="1">
            <a:extLst>
              <a:ext uri="{FF2B5EF4-FFF2-40B4-BE49-F238E27FC236}">
                <a16:creationId xmlns="" xmlns:a16="http://schemas.microsoft.com/office/drawing/2014/main" id="{00000000-0008-0000-0700-00004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11" name="shCalendar_1" descr="CalendarSmall.bmp" hidden="1">
            <a:extLst>
              <a:ext uri="{FF2B5EF4-FFF2-40B4-BE49-F238E27FC236}">
                <a16:creationId xmlns="" xmlns:a16="http://schemas.microsoft.com/office/drawing/2014/main" id="{00000000-0008-0000-0700-00004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12" name="shCalendar" hidden="1">
          <a:extLst>
            <a:ext uri="{FF2B5EF4-FFF2-40B4-BE49-F238E27FC236}">
              <a16:creationId xmlns="" xmlns:a16="http://schemas.microsoft.com/office/drawing/2014/main" id="{00000000-0008-0000-0700-00004F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13" name="shCalendar_bck" hidden="1">
            <a:extLst>
              <a:ext uri="{FF2B5EF4-FFF2-40B4-BE49-F238E27FC236}">
                <a16:creationId xmlns="" xmlns:a16="http://schemas.microsoft.com/office/drawing/2014/main" id="{00000000-0008-0000-0700-00005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14" name="shCalendar_1" descr="CalendarSmall.bmp" hidden="1">
            <a:extLst>
              <a:ext uri="{FF2B5EF4-FFF2-40B4-BE49-F238E27FC236}">
                <a16:creationId xmlns="" xmlns:a16="http://schemas.microsoft.com/office/drawing/2014/main" id="{00000000-0008-0000-0700-00005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15" name="shCalendar" hidden="1">
          <a:extLst>
            <a:ext uri="{FF2B5EF4-FFF2-40B4-BE49-F238E27FC236}">
              <a16:creationId xmlns="" xmlns:a16="http://schemas.microsoft.com/office/drawing/2014/main" id="{00000000-0008-0000-0700-000052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16" name="shCalendar_bck" hidden="1">
            <a:extLst>
              <a:ext uri="{FF2B5EF4-FFF2-40B4-BE49-F238E27FC236}">
                <a16:creationId xmlns="" xmlns:a16="http://schemas.microsoft.com/office/drawing/2014/main" id="{00000000-0008-0000-0700-00005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17" name="shCalendar_1" descr="CalendarSmall.bmp" hidden="1">
            <a:extLst>
              <a:ext uri="{FF2B5EF4-FFF2-40B4-BE49-F238E27FC236}">
                <a16:creationId xmlns="" xmlns:a16="http://schemas.microsoft.com/office/drawing/2014/main" id="{00000000-0008-0000-0700-00005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18" name="shCalendar" hidden="1">
          <a:extLst>
            <a:ext uri="{FF2B5EF4-FFF2-40B4-BE49-F238E27FC236}">
              <a16:creationId xmlns="" xmlns:a16="http://schemas.microsoft.com/office/drawing/2014/main" id="{00000000-0008-0000-0700-000055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19" name="shCalendar_bck" hidden="1">
            <a:extLst>
              <a:ext uri="{FF2B5EF4-FFF2-40B4-BE49-F238E27FC236}">
                <a16:creationId xmlns="" xmlns:a16="http://schemas.microsoft.com/office/drawing/2014/main" id="{00000000-0008-0000-0700-00005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20" name="shCalendar_1" descr="CalendarSmall.bmp" hidden="1">
            <a:extLst>
              <a:ext uri="{FF2B5EF4-FFF2-40B4-BE49-F238E27FC236}">
                <a16:creationId xmlns="" xmlns:a16="http://schemas.microsoft.com/office/drawing/2014/main" id="{00000000-0008-0000-0700-00005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21" name="shCalendar" hidden="1">
          <a:extLst>
            <a:ext uri="{FF2B5EF4-FFF2-40B4-BE49-F238E27FC236}">
              <a16:creationId xmlns="" xmlns:a16="http://schemas.microsoft.com/office/drawing/2014/main" id="{00000000-0008-0000-0700-000058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22" name="shCalendar_bck" hidden="1">
            <a:extLst>
              <a:ext uri="{FF2B5EF4-FFF2-40B4-BE49-F238E27FC236}">
                <a16:creationId xmlns="" xmlns:a16="http://schemas.microsoft.com/office/drawing/2014/main" id="{00000000-0008-0000-0700-00005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23" name="shCalendar_1" descr="CalendarSmall.bmp" hidden="1">
            <a:extLst>
              <a:ext uri="{FF2B5EF4-FFF2-40B4-BE49-F238E27FC236}">
                <a16:creationId xmlns="" xmlns:a16="http://schemas.microsoft.com/office/drawing/2014/main" id="{00000000-0008-0000-0700-00005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28</xdr:row>
      <xdr:rowOff>0</xdr:rowOff>
    </xdr:from>
    <xdr:ext cx="190500" cy="190500"/>
    <xdr:grpSp>
      <xdr:nvGrpSpPr>
        <xdr:cNvPr id="424" name="shCalendar" hidden="1">
          <a:extLst>
            <a:ext uri="{FF2B5EF4-FFF2-40B4-BE49-F238E27FC236}">
              <a16:creationId xmlns="" xmlns:a16="http://schemas.microsoft.com/office/drawing/2014/main" id="{00000000-0008-0000-0700-00005B000000}"/>
            </a:ext>
          </a:extLst>
        </xdr:cNvPr>
        <xdr:cNvGrpSpPr>
          <a:grpSpLocks/>
        </xdr:cNvGrpSpPr>
      </xdr:nvGrpSpPr>
      <xdr:grpSpPr bwMode="auto">
        <a:xfrm>
          <a:off x="22860000" y="2676525"/>
          <a:ext cx="190500" cy="190500"/>
          <a:chOff x="13896191" y="1813753"/>
          <a:chExt cx="211023" cy="178845"/>
        </a:xfrm>
      </xdr:grpSpPr>
      <xdr:sp macro="[0]!modfrmDateChoose.CalendarShow" textlink="">
        <xdr:nvSpPr>
          <xdr:cNvPr id="425" name="shCalendar_bck" hidden="1">
            <a:extLst>
              <a:ext uri="{FF2B5EF4-FFF2-40B4-BE49-F238E27FC236}">
                <a16:creationId xmlns="" xmlns:a16="http://schemas.microsoft.com/office/drawing/2014/main" id="{00000000-0008-0000-0700-00005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26" name="shCalendar_1" descr="CalendarSmall.bmp" hidden="1">
            <a:extLst>
              <a:ext uri="{FF2B5EF4-FFF2-40B4-BE49-F238E27FC236}">
                <a16:creationId xmlns="" xmlns:a16="http://schemas.microsoft.com/office/drawing/2014/main" id="{00000000-0008-0000-0700-00005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30</xdr:row>
      <xdr:rowOff>0</xdr:rowOff>
    </xdr:from>
    <xdr:ext cx="190500" cy="190500"/>
    <xdr:grpSp>
      <xdr:nvGrpSpPr>
        <xdr:cNvPr id="427" name="shCalendar" hidden="1">
          <a:extLst>
            <a:ext uri="{FF2B5EF4-FFF2-40B4-BE49-F238E27FC236}">
              <a16:creationId xmlns="" xmlns:a16="http://schemas.microsoft.com/office/drawing/2014/main" id="{00000000-0008-0000-0700-00005E000000}"/>
            </a:ext>
          </a:extLst>
        </xdr:cNvPr>
        <xdr:cNvGrpSpPr>
          <a:grpSpLocks/>
        </xdr:cNvGrpSpPr>
      </xdr:nvGrpSpPr>
      <xdr:grpSpPr bwMode="auto">
        <a:xfrm>
          <a:off x="22860000" y="3105150"/>
          <a:ext cx="190500" cy="190500"/>
          <a:chOff x="13896191" y="1813753"/>
          <a:chExt cx="211023" cy="178845"/>
        </a:xfrm>
      </xdr:grpSpPr>
      <xdr:sp macro="[0]!modfrmDateChoose.CalendarShow" textlink="">
        <xdr:nvSpPr>
          <xdr:cNvPr id="428" name="shCalendar_bck" hidden="1">
            <a:extLst>
              <a:ext uri="{FF2B5EF4-FFF2-40B4-BE49-F238E27FC236}">
                <a16:creationId xmlns="" xmlns:a16="http://schemas.microsoft.com/office/drawing/2014/main" id="{00000000-0008-0000-0700-00005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29" name="shCalendar_1" descr="CalendarSmall.bmp" hidden="1">
            <a:extLst>
              <a:ext uri="{FF2B5EF4-FFF2-40B4-BE49-F238E27FC236}">
                <a16:creationId xmlns="" xmlns:a16="http://schemas.microsoft.com/office/drawing/2014/main" id="{00000000-0008-0000-0700-00006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30</xdr:row>
      <xdr:rowOff>0</xdr:rowOff>
    </xdr:from>
    <xdr:ext cx="190500" cy="190500"/>
    <xdr:grpSp>
      <xdr:nvGrpSpPr>
        <xdr:cNvPr id="430" name="shCalendar" hidden="1">
          <a:extLst>
            <a:ext uri="{FF2B5EF4-FFF2-40B4-BE49-F238E27FC236}">
              <a16:creationId xmlns="" xmlns:a16="http://schemas.microsoft.com/office/drawing/2014/main" id="{00000000-0008-0000-0700-000061000000}"/>
            </a:ext>
          </a:extLst>
        </xdr:cNvPr>
        <xdr:cNvGrpSpPr>
          <a:grpSpLocks/>
        </xdr:cNvGrpSpPr>
      </xdr:nvGrpSpPr>
      <xdr:grpSpPr bwMode="auto">
        <a:xfrm>
          <a:off x="22860000" y="3105150"/>
          <a:ext cx="190500" cy="190500"/>
          <a:chOff x="13896191" y="1813753"/>
          <a:chExt cx="211023" cy="178845"/>
        </a:xfrm>
      </xdr:grpSpPr>
      <xdr:sp macro="[0]!modfrmDateChoose.CalendarShow" textlink="">
        <xdr:nvSpPr>
          <xdr:cNvPr id="431" name="shCalendar_bck" hidden="1">
            <a:extLst>
              <a:ext uri="{FF2B5EF4-FFF2-40B4-BE49-F238E27FC236}">
                <a16:creationId xmlns="" xmlns:a16="http://schemas.microsoft.com/office/drawing/2014/main" id="{00000000-0008-0000-0700-00006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32" name="shCalendar_1" descr="CalendarSmall.bmp" hidden="1">
            <a:extLst>
              <a:ext uri="{FF2B5EF4-FFF2-40B4-BE49-F238E27FC236}">
                <a16:creationId xmlns="" xmlns:a16="http://schemas.microsoft.com/office/drawing/2014/main" id="{00000000-0008-0000-0700-00006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32</xdr:row>
      <xdr:rowOff>0</xdr:rowOff>
    </xdr:from>
    <xdr:ext cx="190500" cy="190500"/>
    <xdr:grpSp>
      <xdr:nvGrpSpPr>
        <xdr:cNvPr id="433" name="shCalendar" hidden="1">
          <a:extLst>
            <a:ext uri="{FF2B5EF4-FFF2-40B4-BE49-F238E27FC236}">
              <a16:creationId xmlns="" xmlns:a16="http://schemas.microsoft.com/office/drawing/2014/main" id="{00000000-0008-0000-0700-000064000000}"/>
            </a:ext>
          </a:extLst>
        </xdr:cNvPr>
        <xdr:cNvGrpSpPr>
          <a:grpSpLocks/>
        </xdr:cNvGrpSpPr>
      </xdr:nvGrpSpPr>
      <xdr:grpSpPr bwMode="auto">
        <a:xfrm>
          <a:off x="22860000" y="4105275"/>
          <a:ext cx="190500" cy="190500"/>
          <a:chOff x="13896191" y="1813753"/>
          <a:chExt cx="211023" cy="178845"/>
        </a:xfrm>
      </xdr:grpSpPr>
      <xdr:sp macro="[0]!modfrmDateChoose.CalendarShow" textlink="">
        <xdr:nvSpPr>
          <xdr:cNvPr id="434" name="shCalendar_bck" hidden="1">
            <a:extLst>
              <a:ext uri="{FF2B5EF4-FFF2-40B4-BE49-F238E27FC236}">
                <a16:creationId xmlns="" xmlns:a16="http://schemas.microsoft.com/office/drawing/2014/main" id="{00000000-0008-0000-0700-00006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35" name="shCalendar_1" descr="CalendarSmall.bmp" hidden="1">
            <a:extLst>
              <a:ext uri="{FF2B5EF4-FFF2-40B4-BE49-F238E27FC236}">
                <a16:creationId xmlns="" xmlns:a16="http://schemas.microsoft.com/office/drawing/2014/main" id="{00000000-0008-0000-0700-00006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32</xdr:row>
      <xdr:rowOff>0</xdr:rowOff>
    </xdr:from>
    <xdr:ext cx="190500" cy="190500"/>
    <xdr:grpSp>
      <xdr:nvGrpSpPr>
        <xdr:cNvPr id="436" name="shCalendar" hidden="1">
          <a:extLst>
            <a:ext uri="{FF2B5EF4-FFF2-40B4-BE49-F238E27FC236}">
              <a16:creationId xmlns="" xmlns:a16="http://schemas.microsoft.com/office/drawing/2014/main" id="{00000000-0008-0000-0700-000067000000}"/>
            </a:ext>
          </a:extLst>
        </xdr:cNvPr>
        <xdr:cNvGrpSpPr>
          <a:grpSpLocks/>
        </xdr:cNvGrpSpPr>
      </xdr:nvGrpSpPr>
      <xdr:grpSpPr bwMode="auto">
        <a:xfrm>
          <a:off x="22860000" y="4105275"/>
          <a:ext cx="190500" cy="190500"/>
          <a:chOff x="13896191" y="1813753"/>
          <a:chExt cx="211023" cy="178845"/>
        </a:xfrm>
      </xdr:grpSpPr>
      <xdr:sp macro="[0]!modfrmDateChoose.CalendarShow" textlink="">
        <xdr:nvSpPr>
          <xdr:cNvPr id="437" name="shCalendar_bck" hidden="1">
            <a:extLst>
              <a:ext uri="{FF2B5EF4-FFF2-40B4-BE49-F238E27FC236}">
                <a16:creationId xmlns="" xmlns:a16="http://schemas.microsoft.com/office/drawing/2014/main" id="{00000000-0008-0000-0700-00006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38" name="shCalendar_1" descr="CalendarSmall.bmp" hidden="1">
            <a:extLst>
              <a:ext uri="{FF2B5EF4-FFF2-40B4-BE49-F238E27FC236}">
                <a16:creationId xmlns="" xmlns:a16="http://schemas.microsoft.com/office/drawing/2014/main" id="{00000000-0008-0000-0700-00006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32</xdr:row>
      <xdr:rowOff>0</xdr:rowOff>
    </xdr:from>
    <xdr:ext cx="190500" cy="190500"/>
    <xdr:grpSp>
      <xdr:nvGrpSpPr>
        <xdr:cNvPr id="439" name="shCalendar" hidden="1">
          <a:extLst>
            <a:ext uri="{FF2B5EF4-FFF2-40B4-BE49-F238E27FC236}">
              <a16:creationId xmlns="" xmlns:a16="http://schemas.microsoft.com/office/drawing/2014/main" id="{00000000-0008-0000-0700-00006A000000}"/>
            </a:ext>
          </a:extLst>
        </xdr:cNvPr>
        <xdr:cNvGrpSpPr>
          <a:grpSpLocks/>
        </xdr:cNvGrpSpPr>
      </xdr:nvGrpSpPr>
      <xdr:grpSpPr bwMode="auto">
        <a:xfrm>
          <a:off x="22860000" y="4105275"/>
          <a:ext cx="190500" cy="190500"/>
          <a:chOff x="13896191" y="1813753"/>
          <a:chExt cx="211023" cy="178845"/>
        </a:xfrm>
      </xdr:grpSpPr>
      <xdr:sp macro="[0]!modfrmDateChoose.CalendarShow" textlink="">
        <xdr:nvSpPr>
          <xdr:cNvPr id="440" name="shCalendar_bck" hidden="1">
            <a:extLst>
              <a:ext uri="{FF2B5EF4-FFF2-40B4-BE49-F238E27FC236}">
                <a16:creationId xmlns="" xmlns:a16="http://schemas.microsoft.com/office/drawing/2014/main" id="{00000000-0008-0000-0700-00006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1" name="shCalendar_1" descr="CalendarSmall.bmp" hidden="1">
            <a:extLst>
              <a:ext uri="{FF2B5EF4-FFF2-40B4-BE49-F238E27FC236}">
                <a16:creationId xmlns="" xmlns:a16="http://schemas.microsoft.com/office/drawing/2014/main" id="{00000000-0008-0000-0700-00006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40</xdr:row>
      <xdr:rowOff>0</xdr:rowOff>
    </xdr:from>
    <xdr:ext cx="190500" cy="190500"/>
    <xdr:grpSp>
      <xdr:nvGrpSpPr>
        <xdr:cNvPr id="442" name="shCalendar" hidden="1">
          <a:extLst>
            <a:ext uri="{FF2B5EF4-FFF2-40B4-BE49-F238E27FC236}">
              <a16:creationId xmlns="" xmlns:a16="http://schemas.microsoft.com/office/drawing/2014/main" id="{00000000-0008-0000-0700-00006D000000}"/>
            </a:ext>
          </a:extLst>
        </xdr:cNvPr>
        <xdr:cNvGrpSpPr>
          <a:grpSpLocks/>
        </xdr:cNvGrpSpPr>
      </xdr:nvGrpSpPr>
      <xdr:grpSpPr bwMode="auto">
        <a:xfrm>
          <a:off x="22860000" y="7439025"/>
          <a:ext cx="190500" cy="190500"/>
          <a:chOff x="13896191" y="1813753"/>
          <a:chExt cx="211023" cy="178845"/>
        </a:xfrm>
      </xdr:grpSpPr>
      <xdr:sp macro="[0]!modfrmDateChoose.CalendarShow" textlink="">
        <xdr:nvSpPr>
          <xdr:cNvPr id="443" name="shCalendar_bck" hidden="1">
            <a:extLst>
              <a:ext uri="{FF2B5EF4-FFF2-40B4-BE49-F238E27FC236}">
                <a16:creationId xmlns="" xmlns:a16="http://schemas.microsoft.com/office/drawing/2014/main" id="{00000000-0008-0000-0700-00006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4" name="shCalendar_1" descr="CalendarSmall.bmp" hidden="1">
            <a:extLst>
              <a:ext uri="{FF2B5EF4-FFF2-40B4-BE49-F238E27FC236}">
                <a16:creationId xmlns="" xmlns:a16="http://schemas.microsoft.com/office/drawing/2014/main" id="{00000000-0008-0000-0700-00006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13</xdr:col>
      <xdr:colOff>38100</xdr:colOff>
      <xdr:row>40</xdr:row>
      <xdr:rowOff>0</xdr:rowOff>
    </xdr:from>
    <xdr:ext cx="190500" cy="190500"/>
    <xdr:grpSp>
      <xdr:nvGrpSpPr>
        <xdr:cNvPr id="445" name="shCalendar" hidden="1">
          <a:extLst>
            <a:ext uri="{FF2B5EF4-FFF2-40B4-BE49-F238E27FC236}">
              <a16:creationId xmlns="" xmlns:a16="http://schemas.microsoft.com/office/drawing/2014/main" id="{00000000-0008-0000-0700-000070000000}"/>
            </a:ext>
          </a:extLst>
        </xdr:cNvPr>
        <xdr:cNvGrpSpPr>
          <a:grpSpLocks/>
        </xdr:cNvGrpSpPr>
      </xdr:nvGrpSpPr>
      <xdr:grpSpPr bwMode="auto">
        <a:xfrm>
          <a:off x="22860000" y="7439025"/>
          <a:ext cx="190500" cy="190500"/>
          <a:chOff x="13896191" y="1813753"/>
          <a:chExt cx="211023" cy="178845"/>
        </a:xfrm>
      </xdr:grpSpPr>
      <xdr:sp macro="[0]!modfrmDateChoose.CalendarShow" textlink="">
        <xdr:nvSpPr>
          <xdr:cNvPr id="446" name="shCalendar_bck" hidden="1">
            <a:extLst>
              <a:ext uri="{FF2B5EF4-FFF2-40B4-BE49-F238E27FC236}">
                <a16:creationId xmlns="" xmlns:a16="http://schemas.microsoft.com/office/drawing/2014/main" id="{00000000-0008-0000-0700-00007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7" name="shCalendar_1" descr="CalendarSmall.bmp" hidden="1">
            <a:extLst>
              <a:ext uri="{FF2B5EF4-FFF2-40B4-BE49-F238E27FC236}">
                <a16:creationId xmlns="" xmlns:a16="http://schemas.microsoft.com/office/drawing/2014/main" id="{00000000-0008-0000-0700-00007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twoCellAnchor editAs="oneCell">
    <xdr:from>
      <xdr:col>15</xdr:col>
      <xdr:colOff>38100</xdr:colOff>
      <xdr:row>28</xdr:row>
      <xdr:rowOff>0</xdr:rowOff>
    </xdr:from>
    <xdr:to>
      <xdr:col>15</xdr:col>
      <xdr:colOff>228600</xdr:colOff>
      <xdr:row>29</xdr:row>
      <xdr:rowOff>47625</xdr:rowOff>
    </xdr:to>
    <xdr:grpSp>
      <xdr:nvGrpSpPr>
        <xdr:cNvPr id="448" name="shCalendar" hidden="1">
          <a:extLst>
            <a:ext uri="{FF2B5EF4-FFF2-40B4-BE49-F238E27FC236}">
              <a16:creationId xmlns="" xmlns:a16="http://schemas.microsoft.com/office/drawing/2014/main" id="{00000000-0008-0000-0700-000004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449" name="shCalendar_bck" hidden="1">
            <a:extLst>
              <a:ext uri="{FF2B5EF4-FFF2-40B4-BE49-F238E27FC236}">
                <a16:creationId xmlns="" xmlns:a16="http://schemas.microsoft.com/office/drawing/2014/main" id="{00000000-0008-0000-0700-00000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0" name="shCalendar_1" descr="CalendarSmall.bmp" hidden="1">
            <a:extLst>
              <a:ext uri="{FF2B5EF4-FFF2-40B4-BE49-F238E27FC236}">
                <a16:creationId xmlns="" xmlns:a16="http://schemas.microsoft.com/office/drawing/2014/main" id="{00000000-0008-0000-0700-00000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15</xdr:col>
      <xdr:colOff>38100</xdr:colOff>
      <xdr:row>28</xdr:row>
      <xdr:rowOff>0</xdr:rowOff>
    </xdr:from>
    <xdr:ext cx="190500" cy="190500"/>
    <xdr:grpSp>
      <xdr:nvGrpSpPr>
        <xdr:cNvPr id="451" name="shCalendar" hidden="1">
          <a:extLst>
            <a:ext uri="{FF2B5EF4-FFF2-40B4-BE49-F238E27FC236}">
              <a16:creationId xmlns="" xmlns:a16="http://schemas.microsoft.com/office/drawing/2014/main" id="{00000000-0008-0000-0700-000007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452" name="shCalendar_bck" hidden="1">
            <a:extLst>
              <a:ext uri="{FF2B5EF4-FFF2-40B4-BE49-F238E27FC236}">
                <a16:creationId xmlns="" xmlns:a16="http://schemas.microsoft.com/office/drawing/2014/main" id="{00000000-0008-0000-0700-00000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3" name="shCalendar_1" descr="CalendarSmall.bmp" hidden="1">
            <a:extLst>
              <a:ext uri="{FF2B5EF4-FFF2-40B4-BE49-F238E27FC236}">
                <a16:creationId xmlns="" xmlns:a16="http://schemas.microsoft.com/office/drawing/2014/main" id="{00000000-0008-0000-0700-00000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30</xdr:row>
      <xdr:rowOff>0</xdr:rowOff>
    </xdr:from>
    <xdr:ext cx="190500" cy="190500"/>
    <xdr:grpSp>
      <xdr:nvGrpSpPr>
        <xdr:cNvPr id="454" name="shCalendar" hidden="1">
          <a:extLst>
            <a:ext uri="{FF2B5EF4-FFF2-40B4-BE49-F238E27FC236}">
              <a16:creationId xmlns="" xmlns:a16="http://schemas.microsoft.com/office/drawing/2014/main" id="{00000000-0008-0000-0700-00000A000000}"/>
            </a:ext>
          </a:extLst>
        </xdr:cNvPr>
        <xdr:cNvGrpSpPr>
          <a:grpSpLocks/>
        </xdr:cNvGrpSpPr>
      </xdr:nvGrpSpPr>
      <xdr:grpSpPr bwMode="auto">
        <a:xfrm>
          <a:off x="28289250" y="3105150"/>
          <a:ext cx="190500" cy="190500"/>
          <a:chOff x="13896191" y="1813753"/>
          <a:chExt cx="211023" cy="178845"/>
        </a:xfrm>
      </xdr:grpSpPr>
      <xdr:sp macro="[0]!modfrmDateChoose.CalendarShow" textlink="">
        <xdr:nvSpPr>
          <xdr:cNvPr id="455" name="shCalendar_bck" hidden="1">
            <a:extLst>
              <a:ext uri="{FF2B5EF4-FFF2-40B4-BE49-F238E27FC236}">
                <a16:creationId xmlns="" xmlns:a16="http://schemas.microsoft.com/office/drawing/2014/main" id="{00000000-0008-0000-0700-00000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 name="shCalendar_1" descr="CalendarSmall.bmp" hidden="1">
            <a:extLst>
              <a:ext uri="{FF2B5EF4-FFF2-40B4-BE49-F238E27FC236}">
                <a16:creationId xmlns="" xmlns:a16="http://schemas.microsoft.com/office/drawing/2014/main" id="{00000000-0008-0000-0700-00000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30</xdr:row>
      <xdr:rowOff>0</xdr:rowOff>
    </xdr:from>
    <xdr:ext cx="190500" cy="190500"/>
    <xdr:grpSp>
      <xdr:nvGrpSpPr>
        <xdr:cNvPr id="457" name="shCalendar" hidden="1">
          <a:extLst>
            <a:ext uri="{FF2B5EF4-FFF2-40B4-BE49-F238E27FC236}">
              <a16:creationId xmlns="" xmlns:a16="http://schemas.microsoft.com/office/drawing/2014/main" id="{00000000-0008-0000-0700-00000D000000}"/>
            </a:ext>
          </a:extLst>
        </xdr:cNvPr>
        <xdr:cNvGrpSpPr>
          <a:grpSpLocks/>
        </xdr:cNvGrpSpPr>
      </xdr:nvGrpSpPr>
      <xdr:grpSpPr bwMode="auto">
        <a:xfrm>
          <a:off x="28289250" y="3105150"/>
          <a:ext cx="190500" cy="190500"/>
          <a:chOff x="13896191" y="1813753"/>
          <a:chExt cx="211023" cy="178845"/>
        </a:xfrm>
      </xdr:grpSpPr>
      <xdr:sp macro="[0]!modfrmDateChoose.CalendarShow" textlink="">
        <xdr:nvSpPr>
          <xdr:cNvPr id="458" name="shCalendar_bck" hidden="1">
            <a:extLst>
              <a:ext uri="{FF2B5EF4-FFF2-40B4-BE49-F238E27FC236}">
                <a16:creationId xmlns="" xmlns:a16="http://schemas.microsoft.com/office/drawing/2014/main" id="{00000000-0008-0000-0700-00000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9" name="shCalendar_1" descr="CalendarSmall.bmp" hidden="1">
            <a:extLst>
              <a:ext uri="{FF2B5EF4-FFF2-40B4-BE49-F238E27FC236}">
                <a16:creationId xmlns="" xmlns:a16="http://schemas.microsoft.com/office/drawing/2014/main" id="{00000000-0008-0000-0700-00000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32</xdr:row>
      <xdr:rowOff>0</xdr:rowOff>
    </xdr:from>
    <xdr:ext cx="190500" cy="190500"/>
    <xdr:grpSp>
      <xdr:nvGrpSpPr>
        <xdr:cNvPr id="460" name="shCalendar" hidden="1">
          <a:extLst>
            <a:ext uri="{FF2B5EF4-FFF2-40B4-BE49-F238E27FC236}">
              <a16:creationId xmlns="" xmlns:a16="http://schemas.microsoft.com/office/drawing/2014/main" id="{00000000-0008-0000-0700-000010000000}"/>
            </a:ext>
          </a:extLst>
        </xdr:cNvPr>
        <xdr:cNvGrpSpPr>
          <a:grpSpLocks/>
        </xdr:cNvGrpSpPr>
      </xdr:nvGrpSpPr>
      <xdr:grpSpPr bwMode="auto">
        <a:xfrm>
          <a:off x="28289250" y="4105275"/>
          <a:ext cx="190500" cy="190500"/>
          <a:chOff x="13896191" y="1813753"/>
          <a:chExt cx="211023" cy="178845"/>
        </a:xfrm>
      </xdr:grpSpPr>
      <xdr:sp macro="[0]!modfrmDateChoose.CalendarShow" textlink="">
        <xdr:nvSpPr>
          <xdr:cNvPr id="461" name="shCalendar_bck" hidden="1">
            <a:extLst>
              <a:ext uri="{FF2B5EF4-FFF2-40B4-BE49-F238E27FC236}">
                <a16:creationId xmlns="" xmlns:a16="http://schemas.microsoft.com/office/drawing/2014/main" id="{00000000-0008-0000-0700-00001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2" name="shCalendar_1" descr="CalendarSmall.bmp" hidden="1">
            <a:extLst>
              <a:ext uri="{FF2B5EF4-FFF2-40B4-BE49-F238E27FC236}">
                <a16:creationId xmlns="" xmlns:a16="http://schemas.microsoft.com/office/drawing/2014/main" id="{00000000-0008-0000-0700-00001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32</xdr:row>
      <xdr:rowOff>0</xdr:rowOff>
    </xdr:from>
    <xdr:ext cx="190500" cy="190500"/>
    <xdr:grpSp>
      <xdr:nvGrpSpPr>
        <xdr:cNvPr id="463" name="shCalendar" hidden="1">
          <a:extLst>
            <a:ext uri="{FF2B5EF4-FFF2-40B4-BE49-F238E27FC236}">
              <a16:creationId xmlns="" xmlns:a16="http://schemas.microsoft.com/office/drawing/2014/main" id="{00000000-0008-0000-0700-000013000000}"/>
            </a:ext>
          </a:extLst>
        </xdr:cNvPr>
        <xdr:cNvGrpSpPr>
          <a:grpSpLocks/>
        </xdr:cNvGrpSpPr>
      </xdr:nvGrpSpPr>
      <xdr:grpSpPr bwMode="auto">
        <a:xfrm>
          <a:off x="28289250" y="4105275"/>
          <a:ext cx="190500" cy="190500"/>
          <a:chOff x="13896191" y="1813753"/>
          <a:chExt cx="211023" cy="178845"/>
        </a:xfrm>
      </xdr:grpSpPr>
      <xdr:sp macro="[0]!modfrmDateChoose.CalendarShow" textlink="">
        <xdr:nvSpPr>
          <xdr:cNvPr id="464" name="shCalendar_bck" hidden="1">
            <a:extLst>
              <a:ext uri="{FF2B5EF4-FFF2-40B4-BE49-F238E27FC236}">
                <a16:creationId xmlns="" xmlns:a16="http://schemas.microsoft.com/office/drawing/2014/main" id="{00000000-0008-0000-0700-00001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5" name="shCalendar_1" descr="CalendarSmall.bmp" hidden="1">
            <a:extLst>
              <a:ext uri="{FF2B5EF4-FFF2-40B4-BE49-F238E27FC236}">
                <a16:creationId xmlns="" xmlns:a16="http://schemas.microsoft.com/office/drawing/2014/main" id="{00000000-0008-0000-0700-00001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32</xdr:row>
      <xdr:rowOff>0</xdr:rowOff>
    </xdr:from>
    <xdr:ext cx="190500" cy="190500"/>
    <xdr:grpSp>
      <xdr:nvGrpSpPr>
        <xdr:cNvPr id="466" name="shCalendar" hidden="1">
          <a:extLst>
            <a:ext uri="{FF2B5EF4-FFF2-40B4-BE49-F238E27FC236}">
              <a16:creationId xmlns="" xmlns:a16="http://schemas.microsoft.com/office/drawing/2014/main" id="{00000000-0008-0000-0700-000016000000}"/>
            </a:ext>
          </a:extLst>
        </xdr:cNvPr>
        <xdr:cNvGrpSpPr>
          <a:grpSpLocks/>
        </xdr:cNvGrpSpPr>
      </xdr:nvGrpSpPr>
      <xdr:grpSpPr bwMode="auto">
        <a:xfrm>
          <a:off x="28289250" y="4105275"/>
          <a:ext cx="190500" cy="190500"/>
          <a:chOff x="13896191" y="1813753"/>
          <a:chExt cx="211023" cy="178845"/>
        </a:xfrm>
      </xdr:grpSpPr>
      <xdr:sp macro="[0]!modfrmDateChoose.CalendarShow" textlink="">
        <xdr:nvSpPr>
          <xdr:cNvPr id="467" name="shCalendar_bck" hidden="1">
            <a:extLst>
              <a:ext uri="{FF2B5EF4-FFF2-40B4-BE49-F238E27FC236}">
                <a16:creationId xmlns="" xmlns:a16="http://schemas.microsoft.com/office/drawing/2014/main" id="{00000000-0008-0000-0700-00001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8" name="shCalendar_1" descr="CalendarSmall.bmp" hidden="1">
            <a:extLst>
              <a:ext uri="{FF2B5EF4-FFF2-40B4-BE49-F238E27FC236}">
                <a16:creationId xmlns="" xmlns:a16="http://schemas.microsoft.com/office/drawing/2014/main" id="{00000000-0008-0000-0700-00001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40</xdr:row>
      <xdr:rowOff>0</xdr:rowOff>
    </xdr:from>
    <xdr:ext cx="190500" cy="190500"/>
    <xdr:grpSp>
      <xdr:nvGrpSpPr>
        <xdr:cNvPr id="469" name="shCalendar" hidden="1">
          <a:extLst>
            <a:ext uri="{FF2B5EF4-FFF2-40B4-BE49-F238E27FC236}">
              <a16:creationId xmlns="" xmlns:a16="http://schemas.microsoft.com/office/drawing/2014/main" id="{00000000-0008-0000-0700-000019000000}"/>
            </a:ext>
          </a:extLst>
        </xdr:cNvPr>
        <xdr:cNvGrpSpPr>
          <a:grpSpLocks/>
        </xdr:cNvGrpSpPr>
      </xdr:nvGrpSpPr>
      <xdr:grpSpPr bwMode="auto">
        <a:xfrm>
          <a:off x="28289250" y="7439025"/>
          <a:ext cx="190500" cy="190500"/>
          <a:chOff x="13896191" y="1813753"/>
          <a:chExt cx="211023" cy="178845"/>
        </a:xfrm>
      </xdr:grpSpPr>
      <xdr:sp macro="[0]!modfrmDateChoose.CalendarShow" textlink="">
        <xdr:nvSpPr>
          <xdr:cNvPr id="470" name="shCalendar_bck" hidden="1">
            <a:extLst>
              <a:ext uri="{FF2B5EF4-FFF2-40B4-BE49-F238E27FC236}">
                <a16:creationId xmlns="" xmlns:a16="http://schemas.microsoft.com/office/drawing/2014/main" id="{00000000-0008-0000-0700-00001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71" name="shCalendar_1" descr="CalendarSmall.bmp" hidden="1">
            <a:extLst>
              <a:ext uri="{FF2B5EF4-FFF2-40B4-BE49-F238E27FC236}">
                <a16:creationId xmlns="" xmlns:a16="http://schemas.microsoft.com/office/drawing/2014/main" id="{00000000-0008-0000-0700-00001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40</xdr:row>
      <xdr:rowOff>0</xdr:rowOff>
    </xdr:from>
    <xdr:ext cx="190500" cy="190500"/>
    <xdr:grpSp>
      <xdr:nvGrpSpPr>
        <xdr:cNvPr id="472" name="shCalendar" hidden="1">
          <a:extLst>
            <a:ext uri="{FF2B5EF4-FFF2-40B4-BE49-F238E27FC236}">
              <a16:creationId xmlns="" xmlns:a16="http://schemas.microsoft.com/office/drawing/2014/main" id="{00000000-0008-0000-0700-00001C000000}"/>
            </a:ext>
          </a:extLst>
        </xdr:cNvPr>
        <xdr:cNvGrpSpPr>
          <a:grpSpLocks/>
        </xdr:cNvGrpSpPr>
      </xdr:nvGrpSpPr>
      <xdr:grpSpPr bwMode="auto">
        <a:xfrm>
          <a:off x="28289250" y="7439025"/>
          <a:ext cx="190500" cy="190500"/>
          <a:chOff x="13896191" y="1813753"/>
          <a:chExt cx="211023" cy="178845"/>
        </a:xfrm>
      </xdr:grpSpPr>
      <xdr:sp macro="[0]!modfrmDateChoose.CalendarShow" textlink="">
        <xdr:nvSpPr>
          <xdr:cNvPr id="473" name="shCalendar_bck" hidden="1">
            <a:extLst>
              <a:ext uri="{FF2B5EF4-FFF2-40B4-BE49-F238E27FC236}">
                <a16:creationId xmlns="" xmlns:a16="http://schemas.microsoft.com/office/drawing/2014/main" id="{00000000-0008-0000-0700-00001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74" name="shCalendar_1" descr="CalendarSmall.bmp" hidden="1">
            <a:extLst>
              <a:ext uri="{FF2B5EF4-FFF2-40B4-BE49-F238E27FC236}">
                <a16:creationId xmlns="" xmlns:a16="http://schemas.microsoft.com/office/drawing/2014/main" id="{00000000-0008-0000-0700-00001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75" name="shCalendar" hidden="1">
          <a:extLst>
            <a:ext uri="{FF2B5EF4-FFF2-40B4-BE49-F238E27FC236}">
              <a16:creationId xmlns="" xmlns:a16="http://schemas.microsoft.com/office/drawing/2014/main" id="{00000000-0008-0000-0700-00001F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76" name="shCalendar_bck" hidden="1">
            <a:extLst>
              <a:ext uri="{FF2B5EF4-FFF2-40B4-BE49-F238E27FC236}">
                <a16:creationId xmlns="" xmlns:a16="http://schemas.microsoft.com/office/drawing/2014/main" id="{00000000-0008-0000-0700-00002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77" name="shCalendar_1" descr="CalendarSmall.bmp" hidden="1">
            <a:extLst>
              <a:ext uri="{FF2B5EF4-FFF2-40B4-BE49-F238E27FC236}">
                <a16:creationId xmlns="" xmlns:a16="http://schemas.microsoft.com/office/drawing/2014/main" id="{00000000-0008-0000-0700-00002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78" name="shCalendar" hidden="1">
          <a:extLst>
            <a:ext uri="{FF2B5EF4-FFF2-40B4-BE49-F238E27FC236}">
              <a16:creationId xmlns="" xmlns:a16="http://schemas.microsoft.com/office/drawing/2014/main" id="{00000000-0008-0000-0700-000022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79" name="shCalendar_bck" hidden="1">
            <a:extLst>
              <a:ext uri="{FF2B5EF4-FFF2-40B4-BE49-F238E27FC236}">
                <a16:creationId xmlns="" xmlns:a16="http://schemas.microsoft.com/office/drawing/2014/main" id="{00000000-0008-0000-0700-00002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80" name="shCalendar_1" descr="CalendarSmall.bmp" hidden="1">
            <a:extLst>
              <a:ext uri="{FF2B5EF4-FFF2-40B4-BE49-F238E27FC236}">
                <a16:creationId xmlns="" xmlns:a16="http://schemas.microsoft.com/office/drawing/2014/main" id="{00000000-0008-0000-0700-00002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81" name="shCalendar" hidden="1">
          <a:extLst>
            <a:ext uri="{FF2B5EF4-FFF2-40B4-BE49-F238E27FC236}">
              <a16:creationId xmlns="" xmlns:a16="http://schemas.microsoft.com/office/drawing/2014/main" id="{00000000-0008-0000-0700-000025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82" name="shCalendar_bck" hidden="1">
            <a:extLst>
              <a:ext uri="{FF2B5EF4-FFF2-40B4-BE49-F238E27FC236}">
                <a16:creationId xmlns="" xmlns:a16="http://schemas.microsoft.com/office/drawing/2014/main" id="{00000000-0008-0000-0700-00002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83" name="shCalendar_1" descr="CalendarSmall.bmp" hidden="1">
            <a:extLst>
              <a:ext uri="{FF2B5EF4-FFF2-40B4-BE49-F238E27FC236}">
                <a16:creationId xmlns="" xmlns:a16="http://schemas.microsoft.com/office/drawing/2014/main" id="{00000000-0008-0000-0700-00002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84" name="shCalendar" hidden="1">
          <a:extLst>
            <a:ext uri="{FF2B5EF4-FFF2-40B4-BE49-F238E27FC236}">
              <a16:creationId xmlns="" xmlns:a16="http://schemas.microsoft.com/office/drawing/2014/main" id="{00000000-0008-0000-0700-000028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85" name="shCalendar_bck" hidden="1">
            <a:extLst>
              <a:ext uri="{FF2B5EF4-FFF2-40B4-BE49-F238E27FC236}">
                <a16:creationId xmlns="" xmlns:a16="http://schemas.microsoft.com/office/drawing/2014/main" id="{00000000-0008-0000-0700-00002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86" name="shCalendar_1" descr="CalendarSmall.bmp" hidden="1">
            <a:extLst>
              <a:ext uri="{FF2B5EF4-FFF2-40B4-BE49-F238E27FC236}">
                <a16:creationId xmlns="" xmlns:a16="http://schemas.microsoft.com/office/drawing/2014/main" id="{00000000-0008-0000-0700-00002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87" name="shCalendar" hidden="1">
          <a:extLst>
            <a:ext uri="{FF2B5EF4-FFF2-40B4-BE49-F238E27FC236}">
              <a16:creationId xmlns="" xmlns:a16="http://schemas.microsoft.com/office/drawing/2014/main" id="{00000000-0008-0000-0700-00002B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88" name="shCalendar_bck" hidden="1">
            <a:extLst>
              <a:ext uri="{FF2B5EF4-FFF2-40B4-BE49-F238E27FC236}">
                <a16:creationId xmlns="" xmlns:a16="http://schemas.microsoft.com/office/drawing/2014/main" id="{00000000-0008-0000-0700-00002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89" name="shCalendar_1" descr="CalendarSmall.bmp" hidden="1">
            <a:extLst>
              <a:ext uri="{FF2B5EF4-FFF2-40B4-BE49-F238E27FC236}">
                <a16:creationId xmlns="" xmlns:a16="http://schemas.microsoft.com/office/drawing/2014/main" id="{00000000-0008-0000-0700-00002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90" name="shCalendar" hidden="1">
          <a:extLst>
            <a:ext uri="{FF2B5EF4-FFF2-40B4-BE49-F238E27FC236}">
              <a16:creationId xmlns="" xmlns:a16="http://schemas.microsoft.com/office/drawing/2014/main" id="{00000000-0008-0000-0700-00002E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91" name="shCalendar_bck" hidden="1">
            <a:extLst>
              <a:ext uri="{FF2B5EF4-FFF2-40B4-BE49-F238E27FC236}">
                <a16:creationId xmlns="" xmlns:a16="http://schemas.microsoft.com/office/drawing/2014/main" id="{00000000-0008-0000-0700-00002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92" name="shCalendar_1" descr="CalendarSmall.bmp" hidden="1">
            <a:extLst>
              <a:ext uri="{FF2B5EF4-FFF2-40B4-BE49-F238E27FC236}">
                <a16:creationId xmlns="" xmlns:a16="http://schemas.microsoft.com/office/drawing/2014/main" id="{00000000-0008-0000-0700-00003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93" name="shCalendar" hidden="1">
          <a:extLst>
            <a:ext uri="{FF2B5EF4-FFF2-40B4-BE49-F238E27FC236}">
              <a16:creationId xmlns="" xmlns:a16="http://schemas.microsoft.com/office/drawing/2014/main" id="{00000000-0008-0000-0700-000031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94" name="shCalendar_bck" hidden="1">
            <a:extLst>
              <a:ext uri="{FF2B5EF4-FFF2-40B4-BE49-F238E27FC236}">
                <a16:creationId xmlns="" xmlns:a16="http://schemas.microsoft.com/office/drawing/2014/main" id="{00000000-0008-0000-0700-00003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95" name="shCalendar_1" descr="CalendarSmall.bmp" hidden="1">
            <a:extLst>
              <a:ext uri="{FF2B5EF4-FFF2-40B4-BE49-F238E27FC236}">
                <a16:creationId xmlns="" xmlns:a16="http://schemas.microsoft.com/office/drawing/2014/main" id="{00000000-0008-0000-0700-00003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96" name="shCalendar" hidden="1">
          <a:extLst>
            <a:ext uri="{FF2B5EF4-FFF2-40B4-BE49-F238E27FC236}">
              <a16:creationId xmlns="" xmlns:a16="http://schemas.microsoft.com/office/drawing/2014/main" id="{00000000-0008-0000-0700-000034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497" name="shCalendar_bck" hidden="1">
            <a:extLst>
              <a:ext uri="{FF2B5EF4-FFF2-40B4-BE49-F238E27FC236}">
                <a16:creationId xmlns="" xmlns:a16="http://schemas.microsoft.com/office/drawing/2014/main" id="{00000000-0008-0000-0700-00003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98" name="shCalendar_1" descr="CalendarSmall.bmp" hidden="1">
            <a:extLst>
              <a:ext uri="{FF2B5EF4-FFF2-40B4-BE49-F238E27FC236}">
                <a16:creationId xmlns="" xmlns:a16="http://schemas.microsoft.com/office/drawing/2014/main" id="{00000000-0008-0000-0700-00003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0</xdr:row>
      <xdr:rowOff>0</xdr:rowOff>
    </xdr:from>
    <xdr:ext cx="190500" cy="190500"/>
    <xdr:grpSp>
      <xdr:nvGrpSpPr>
        <xdr:cNvPr id="499" name="shCalendar" hidden="1">
          <a:extLst>
            <a:ext uri="{FF2B5EF4-FFF2-40B4-BE49-F238E27FC236}">
              <a16:creationId xmlns="" xmlns:a16="http://schemas.microsoft.com/office/drawing/2014/main" id="{00000000-0008-0000-0700-000037000000}"/>
            </a:ext>
          </a:extLst>
        </xdr:cNvPr>
        <xdr:cNvGrpSpPr>
          <a:grpSpLocks/>
        </xdr:cNvGrpSpPr>
      </xdr:nvGrpSpPr>
      <xdr:grpSpPr bwMode="auto">
        <a:xfrm>
          <a:off x="28289250" y="0"/>
          <a:ext cx="190500" cy="190500"/>
          <a:chOff x="13896191" y="1813753"/>
          <a:chExt cx="211023" cy="178845"/>
        </a:xfrm>
      </xdr:grpSpPr>
      <xdr:sp macro="[0]!modfrmDateChoose.CalendarShow" textlink="">
        <xdr:nvSpPr>
          <xdr:cNvPr id="500" name="shCalendar_bck" hidden="1">
            <a:extLst>
              <a:ext uri="{FF2B5EF4-FFF2-40B4-BE49-F238E27FC236}">
                <a16:creationId xmlns="" xmlns:a16="http://schemas.microsoft.com/office/drawing/2014/main" id="{00000000-0008-0000-0700-00003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01" name="shCalendar_1" descr="CalendarSmall.bmp" hidden="1">
            <a:extLst>
              <a:ext uri="{FF2B5EF4-FFF2-40B4-BE49-F238E27FC236}">
                <a16:creationId xmlns="" xmlns:a16="http://schemas.microsoft.com/office/drawing/2014/main" id="{00000000-0008-0000-0700-00003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02" name="shCalendar" hidden="1">
          <a:extLst>
            <a:ext uri="{FF2B5EF4-FFF2-40B4-BE49-F238E27FC236}">
              <a16:creationId xmlns="" xmlns:a16="http://schemas.microsoft.com/office/drawing/2014/main" id="{00000000-0008-0000-0700-00003A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03" name="shCalendar_bck" hidden="1">
            <a:extLst>
              <a:ext uri="{FF2B5EF4-FFF2-40B4-BE49-F238E27FC236}">
                <a16:creationId xmlns="" xmlns:a16="http://schemas.microsoft.com/office/drawing/2014/main" id="{00000000-0008-0000-0700-00003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04" name="shCalendar_1" descr="CalendarSmall.bmp" hidden="1">
            <a:extLst>
              <a:ext uri="{FF2B5EF4-FFF2-40B4-BE49-F238E27FC236}">
                <a16:creationId xmlns="" xmlns:a16="http://schemas.microsoft.com/office/drawing/2014/main" id="{00000000-0008-0000-0700-00003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05" name="shCalendar" hidden="1">
          <a:extLst>
            <a:ext uri="{FF2B5EF4-FFF2-40B4-BE49-F238E27FC236}">
              <a16:creationId xmlns="" xmlns:a16="http://schemas.microsoft.com/office/drawing/2014/main" id="{00000000-0008-0000-0700-00003D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06" name="shCalendar_bck" hidden="1">
            <a:extLst>
              <a:ext uri="{FF2B5EF4-FFF2-40B4-BE49-F238E27FC236}">
                <a16:creationId xmlns="" xmlns:a16="http://schemas.microsoft.com/office/drawing/2014/main" id="{00000000-0008-0000-0700-00003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07" name="shCalendar_1" descr="CalendarSmall.bmp" hidden="1">
            <a:extLst>
              <a:ext uri="{FF2B5EF4-FFF2-40B4-BE49-F238E27FC236}">
                <a16:creationId xmlns="" xmlns:a16="http://schemas.microsoft.com/office/drawing/2014/main" id="{00000000-0008-0000-0700-00003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08" name="shCalendar" hidden="1">
          <a:extLst>
            <a:ext uri="{FF2B5EF4-FFF2-40B4-BE49-F238E27FC236}">
              <a16:creationId xmlns="" xmlns:a16="http://schemas.microsoft.com/office/drawing/2014/main" id="{00000000-0008-0000-0700-000040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09" name="shCalendar_bck" hidden="1">
            <a:extLst>
              <a:ext uri="{FF2B5EF4-FFF2-40B4-BE49-F238E27FC236}">
                <a16:creationId xmlns="" xmlns:a16="http://schemas.microsoft.com/office/drawing/2014/main" id="{00000000-0008-0000-0700-00004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10" name="shCalendar_1" descr="CalendarSmall.bmp" hidden="1">
            <a:extLst>
              <a:ext uri="{FF2B5EF4-FFF2-40B4-BE49-F238E27FC236}">
                <a16:creationId xmlns="" xmlns:a16="http://schemas.microsoft.com/office/drawing/2014/main" id="{00000000-0008-0000-0700-00004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11" name="shCalendar" hidden="1">
          <a:extLst>
            <a:ext uri="{FF2B5EF4-FFF2-40B4-BE49-F238E27FC236}">
              <a16:creationId xmlns="" xmlns:a16="http://schemas.microsoft.com/office/drawing/2014/main" id="{00000000-0008-0000-0700-000043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12" name="shCalendar_bck" hidden="1">
            <a:extLst>
              <a:ext uri="{FF2B5EF4-FFF2-40B4-BE49-F238E27FC236}">
                <a16:creationId xmlns="" xmlns:a16="http://schemas.microsoft.com/office/drawing/2014/main" id="{00000000-0008-0000-0700-000044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13" name="shCalendar_1" descr="CalendarSmall.bmp" hidden="1">
            <a:extLst>
              <a:ext uri="{FF2B5EF4-FFF2-40B4-BE49-F238E27FC236}">
                <a16:creationId xmlns="" xmlns:a16="http://schemas.microsoft.com/office/drawing/2014/main" id="{00000000-0008-0000-0700-000045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14" name="shCalendar" hidden="1">
          <a:extLst>
            <a:ext uri="{FF2B5EF4-FFF2-40B4-BE49-F238E27FC236}">
              <a16:creationId xmlns="" xmlns:a16="http://schemas.microsoft.com/office/drawing/2014/main" id="{00000000-0008-0000-0700-000046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15" name="shCalendar_bck" hidden="1">
            <a:extLst>
              <a:ext uri="{FF2B5EF4-FFF2-40B4-BE49-F238E27FC236}">
                <a16:creationId xmlns="" xmlns:a16="http://schemas.microsoft.com/office/drawing/2014/main" id="{00000000-0008-0000-0700-000047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16" name="shCalendar_1" descr="CalendarSmall.bmp" hidden="1">
            <a:extLst>
              <a:ext uri="{FF2B5EF4-FFF2-40B4-BE49-F238E27FC236}">
                <a16:creationId xmlns="" xmlns:a16="http://schemas.microsoft.com/office/drawing/2014/main" id="{00000000-0008-0000-0700-000048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17" name="shCalendar" hidden="1">
          <a:extLst>
            <a:ext uri="{FF2B5EF4-FFF2-40B4-BE49-F238E27FC236}">
              <a16:creationId xmlns="" xmlns:a16="http://schemas.microsoft.com/office/drawing/2014/main" id="{00000000-0008-0000-0700-000049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18" name="shCalendar_bck" hidden="1">
            <a:extLst>
              <a:ext uri="{FF2B5EF4-FFF2-40B4-BE49-F238E27FC236}">
                <a16:creationId xmlns="" xmlns:a16="http://schemas.microsoft.com/office/drawing/2014/main" id="{00000000-0008-0000-0700-00004A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19" name="shCalendar_1" descr="CalendarSmall.bmp" hidden="1">
            <a:extLst>
              <a:ext uri="{FF2B5EF4-FFF2-40B4-BE49-F238E27FC236}">
                <a16:creationId xmlns="" xmlns:a16="http://schemas.microsoft.com/office/drawing/2014/main" id="{00000000-0008-0000-0700-00004B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20" name="shCalendar" hidden="1">
          <a:extLst>
            <a:ext uri="{FF2B5EF4-FFF2-40B4-BE49-F238E27FC236}">
              <a16:creationId xmlns="" xmlns:a16="http://schemas.microsoft.com/office/drawing/2014/main" id="{00000000-0008-0000-0700-00004C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21" name="shCalendar_bck" hidden="1">
            <a:extLst>
              <a:ext uri="{FF2B5EF4-FFF2-40B4-BE49-F238E27FC236}">
                <a16:creationId xmlns="" xmlns:a16="http://schemas.microsoft.com/office/drawing/2014/main" id="{00000000-0008-0000-0700-00004D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22" name="shCalendar_1" descr="CalendarSmall.bmp" hidden="1">
            <a:extLst>
              <a:ext uri="{FF2B5EF4-FFF2-40B4-BE49-F238E27FC236}">
                <a16:creationId xmlns="" xmlns:a16="http://schemas.microsoft.com/office/drawing/2014/main" id="{00000000-0008-0000-0700-00004E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23" name="shCalendar" hidden="1">
          <a:extLst>
            <a:ext uri="{FF2B5EF4-FFF2-40B4-BE49-F238E27FC236}">
              <a16:creationId xmlns="" xmlns:a16="http://schemas.microsoft.com/office/drawing/2014/main" id="{00000000-0008-0000-0700-00004F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24" name="shCalendar_bck" hidden="1">
            <a:extLst>
              <a:ext uri="{FF2B5EF4-FFF2-40B4-BE49-F238E27FC236}">
                <a16:creationId xmlns="" xmlns:a16="http://schemas.microsoft.com/office/drawing/2014/main" id="{00000000-0008-0000-0700-000050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25" name="shCalendar_1" descr="CalendarSmall.bmp" hidden="1">
            <a:extLst>
              <a:ext uri="{FF2B5EF4-FFF2-40B4-BE49-F238E27FC236}">
                <a16:creationId xmlns="" xmlns:a16="http://schemas.microsoft.com/office/drawing/2014/main" id="{00000000-0008-0000-0700-000051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26" name="shCalendar" hidden="1">
          <a:extLst>
            <a:ext uri="{FF2B5EF4-FFF2-40B4-BE49-F238E27FC236}">
              <a16:creationId xmlns="" xmlns:a16="http://schemas.microsoft.com/office/drawing/2014/main" id="{00000000-0008-0000-0700-000052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27" name="shCalendar_bck" hidden="1">
            <a:extLst>
              <a:ext uri="{FF2B5EF4-FFF2-40B4-BE49-F238E27FC236}">
                <a16:creationId xmlns="" xmlns:a16="http://schemas.microsoft.com/office/drawing/2014/main" id="{00000000-0008-0000-0700-00005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28" name="shCalendar_1" descr="CalendarSmall.bmp" hidden="1">
            <a:extLst>
              <a:ext uri="{FF2B5EF4-FFF2-40B4-BE49-F238E27FC236}">
                <a16:creationId xmlns="" xmlns:a16="http://schemas.microsoft.com/office/drawing/2014/main" id="{00000000-0008-0000-0700-000054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29" name="shCalendar" hidden="1">
          <a:extLst>
            <a:ext uri="{FF2B5EF4-FFF2-40B4-BE49-F238E27FC236}">
              <a16:creationId xmlns="" xmlns:a16="http://schemas.microsoft.com/office/drawing/2014/main" id="{00000000-0008-0000-0700-000055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30" name="shCalendar_bck" hidden="1">
            <a:extLst>
              <a:ext uri="{FF2B5EF4-FFF2-40B4-BE49-F238E27FC236}">
                <a16:creationId xmlns="" xmlns:a16="http://schemas.microsoft.com/office/drawing/2014/main" id="{00000000-0008-0000-0700-000056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31" name="shCalendar_1" descr="CalendarSmall.bmp" hidden="1">
            <a:extLst>
              <a:ext uri="{FF2B5EF4-FFF2-40B4-BE49-F238E27FC236}">
                <a16:creationId xmlns="" xmlns:a16="http://schemas.microsoft.com/office/drawing/2014/main" id="{00000000-0008-0000-0700-000057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32" name="shCalendar" hidden="1">
          <a:extLst>
            <a:ext uri="{FF2B5EF4-FFF2-40B4-BE49-F238E27FC236}">
              <a16:creationId xmlns="" xmlns:a16="http://schemas.microsoft.com/office/drawing/2014/main" id="{00000000-0008-0000-0700-000058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33" name="shCalendar_bck" hidden="1">
            <a:extLst>
              <a:ext uri="{FF2B5EF4-FFF2-40B4-BE49-F238E27FC236}">
                <a16:creationId xmlns="" xmlns:a16="http://schemas.microsoft.com/office/drawing/2014/main" id="{00000000-0008-0000-0700-000059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34" name="shCalendar_1" descr="CalendarSmall.bmp" hidden="1">
            <a:extLst>
              <a:ext uri="{FF2B5EF4-FFF2-40B4-BE49-F238E27FC236}">
                <a16:creationId xmlns="" xmlns:a16="http://schemas.microsoft.com/office/drawing/2014/main" id="{00000000-0008-0000-0700-00005A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28</xdr:row>
      <xdr:rowOff>0</xdr:rowOff>
    </xdr:from>
    <xdr:ext cx="190500" cy="190500"/>
    <xdr:grpSp>
      <xdr:nvGrpSpPr>
        <xdr:cNvPr id="535" name="shCalendar" hidden="1">
          <a:extLst>
            <a:ext uri="{FF2B5EF4-FFF2-40B4-BE49-F238E27FC236}">
              <a16:creationId xmlns="" xmlns:a16="http://schemas.microsoft.com/office/drawing/2014/main" id="{00000000-0008-0000-0700-00005B000000}"/>
            </a:ext>
          </a:extLst>
        </xdr:cNvPr>
        <xdr:cNvGrpSpPr>
          <a:grpSpLocks/>
        </xdr:cNvGrpSpPr>
      </xdr:nvGrpSpPr>
      <xdr:grpSpPr bwMode="auto">
        <a:xfrm>
          <a:off x="28289250" y="2676525"/>
          <a:ext cx="190500" cy="190500"/>
          <a:chOff x="13896191" y="1813753"/>
          <a:chExt cx="211023" cy="178845"/>
        </a:xfrm>
      </xdr:grpSpPr>
      <xdr:sp macro="[0]!modfrmDateChoose.CalendarShow" textlink="">
        <xdr:nvSpPr>
          <xdr:cNvPr id="536" name="shCalendar_bck" hidden="1">
            <a:extLst>
              <a:ext uri="{FF2B5EF4-FFF2-40B4-BE49-F238E27FC236}">
                <a16:creationId xmlns="" xmlns:a16="http://schemas.microsoft.com/office/drawing/2014/main" id="{00000000-0008-0000-0700-00005C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37" name="shCalendar_1" descr="CalendarSmall.bmp" hidden="1">
            <a:extLst>
              <a:ext uri="{FF2B5EF4-FFF2-40B4-BE49-F238E27FC236}">
                <a16:creationId xmlns="" xmlns:a16="http://schemas.microsoft.com/office/drawing/2014/main" id="{00000000-0008-0000-0700-00005D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30</xdr:row>
      <xdr:rowOff>0</xdr:rowOff>
    </xdr:from>
    <xdr:ext cx="190500" cy="190500"/>
    <xdr:grpSp>
      <xdr:nvGrpSpPr>
        <xdr:cNvPr id="538" name="shCalendar" hidden="1">
          <a:extLst>
            <a:ext uri="{FF2B5EF4-FFF2-40B4-BE49-F238E27FC236}">
              <a16:creationId xmlns="" xmlns:a16="http://schemas.microsoft.com/office/drawing/2014/main" id="{00000000-0008-0000-0700-00005E000000}"/>
            </a:ext>
          </a:extLst>
        </xdr:cNvPr>
        <xdr:cNvGrpSpPr>
          <a:grpSpLocks/>
        </xdr:cNvGrpSpPr>
      </xdr:nvGrpSpPr>
      <xdr:grpSpPr bwMode="auto">
        <a:xfrm>
          <a:off x="28289250" y="3105150"/>
          <a:ext cx="190500" cy="190500"/>
          <a:chOff x="13896191" y="1813753"/>
          <a:chExt cx="211023" cy="178845"/>
        </a:xfrm>
      </xdr:grpSpPr>
      <xdr:sp macro="[0]!modfrmDateChoose.CalendarShow" textlink="">
        <xdr:nvSpPr>
          <xdr:cNvPr id="539" name="shCalendar_bck" hidden="1">
            <a:extLst>
              <a:ext uri="{FF2B5EF4-FFF2-40B4-BE49-F238E27FC236}">
                <a16:creationId xmlns="" xmlns:a16="http://schemas.microsoft.com/office/drawing/2014/main" id="{00000000-0008-0000-0700-00005F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40" name="shCalendar_1" descr="CalendarSmall.bmp" hidden="1">
            <a:extLst>
              <a:ext uri="{FF2B5EF4-FFF2-40B4-BE49-F238E27FC236}">
                <a16:creationId xmlns="" xmlns:a16="http://schemas.microsoft.com/office/drawing/2014/main" id="{00000000-0008-0000-0700-000060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30</xdr:row>
      <xdr:rowOff>0</xdr:rowOff>
    </xdr:from>
    <xdr:ext cx="190500" cy="190500"/>
    <xdr:grpSp>
      <xdr:nvGrpSpPr>
        <xdr:cNvPr id="541" name="shCalendar" hidden="1">
          <a:extLst>
            <a:ext uri="{FF2B5EF4-FFF2-40B4-BE49-F238E27FC236}">
              <a16:creationId xmlns="" xmlns:a16="http://schemas.microsoft.com/office/drawing/2014/main" id="{00000000-0008-0000-0700-000061000000}"/>
            </a:ext>
          </a:extLst>
        </xdr:cNvPr>
        <xdr:cNvGrpSpPr>
          <a:grpSpLocks/>
        </xdr:cNvGrpSpPr>
      </xdr:nvGrpSpPr>
      <xdr:grpSpPr bwMode="auto">
        <a:xfrm>
          <a:off x="28289250" y="3105150"/>
          <a:ext cx="190500" cy="190500"/>
          <a:chOff x="13896191" y="1813753"/>
          <a:chExt cx="211023" cy="178845"/>
        </a:xfrm>
      </xdr:grpSpPr>
      <xdr:sp macro="[0]!modfrmDateChoose.CalendarShow" textlink="">
        <xdr:nvSpPr>
          <xdr:cNvPr id="542" name="shCalendar_bck" hidden="1">
            <a:extLst>
              <a:ext uri="{FF2B5EF4-FFF2-40B4-BE49-F238E27FC236}">
                <a16:creationId xmlns="" xmlns:a16="http://schemas.microsoft.com/office/drawing/2014/main" id="{00000000-0008-0000-0700-000062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43" name="shCalendar_1" descr="CalendarSmall.bmp" hidden="1">
            <a:extLst>
              <a:ext uri="{FF2B5EF4-FFF2-40B4-BE49-F238E27FC236}">
                <a16:creationId xmlns="" xmlns:a16="http://schemas.microsoft.com/office/drawing/2014/main" id="{00000000-0008-0000-0700-000063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32</xdr:row>
      <xdr:rowOff>0</xdr:rowOff>
    </xdr:from>
    <xdr:ext cx="190500" cy="190500"/>
    <xdr:grpSp>
      <xdr:nvGrpSpPr>
        <xdr:cNvPr id="544" name="shCalendar" hidden="1">
          <a:extLst>
            <a:ext uri="{FF2B5EF4-FFF2-40B4-BE49-F238E27FC236}">
              <a16:creationId xmlns="" xmlns:a16="http://schemas.microsoft.com/office/drawing/2014/main" id="{00000000-0008-0000-0700-000064000000}"/>
            </a:ext>
          </a:extLst>
        </xdr:cNvPr>
        <xdr:cNvGrpSpPr>
          <a:grpSpLocks/>
        </xdr:cNvGrpSpPr>
      </xdr:nvGrpSpPr>
      <xdr:grpSpPr bwMode="auto">
        <a:xfrm>
          <a:off x="28289250" y="4105275"/>
          <a:ext cx="190500" cy="190500"/>
          <a:chOff x="13896191" y="1813753"/>
          <a:chExt cx="211023" cy="178845"/>
        </a:xfrm>
      </xdr:grpSpPr>
      <xdr:sp macro="[0]!modfrmDateChoose.CalendarShow" textlink="">
        <xdr:nvSpPr>
          <xdr:cNvPr id="545" name="shCalendar_bck" hidden="1">
            <a:extLst>
              <a:ext uri="{FF2B5EF4-FFF2-40B4-BE49-F238E27FC236}">
                <a16:creationId xmlns="" xmlns:a16="http://schemas.microsoft.com/office/drawing/2014/main" id="{00000000-0008-0000-0700-000065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46" name="shCalendar_1" descr="CalendarSmall.bmp" hidden="1">
            <a:extLst>
              <a:ext uri="{FF2B5EF4-FFF2-40B4-BE49-F238E27FC236}">
                <a16:creationId xmlns="" xmlns:a16="http://schemas.microsoft.com/office/drawing/2014/main" id="{00000000-0008-0000-0700-000066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32</xdr:row>
      <xdr:rowOff>0</xdr:rowOff>
    </xdr:from>
    <xdr:ext cx="190500" cy="190500"/>
    <xdr:grpSp>
      <xdr:nvGrpSpPr>
        <xdr:cNvPr id="547" name="shCalendar" hidden="1">
          <a:extLst>
            <a:ext uri="{FF2B5EF4-FFF2-40B4-BE49-F238E27FC236}">
              <a16:creationId xmlns="" xmlns:a16="http://schemas.microsoft.com/office/drawing/2014/main" id="{00000000-0008-0000-0700-000067000000}"/>
            </a:ext>
          </a:extLst>
        </xdr:cNvPr>
        <xdr:cNvGrpSpPr>
          <a:grpSpLocks/>
        </xdr:cNvGrpSpPr>
      </xdr:nvGrpSpPr>
      <xdr:grpSpPr bwMode="auto">
        <a:xfrm>
          <a:off x="28289250" y="4105275"/>
          <a:ext cx="190500" cy="190500"/>
          <a:chOff x="13896191" y="1813753"/>
          <a:chExt cx="211023" cy="178845"/>
        </a:xfrm>
      </xdr:grpSpPr>
      <xdr:sp macro="[0]!modfrmDateChoose.CalendarShow" textlink="">
        <xdr:nvSpPr>
          <xdr:cNvPr id="548" name="shCalendar_bck" hidden="1">
            <a:extLst>
              <a:ext uri="{FF2B5EF4-FFF2-40B4-BE49-F238E27FC236}">
                <a16:creationId xmlns="" xmlns:a16="http://schemas.microsoft.com/office/drawing/2014/main" id="{00000000-0008-0000-0700-000068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49" name="shCalendar_1" descr="CalendarSmall.bmp" hidden="1">
            <a:extLst>
              <a:ext uri="{FF2B5EF4-FFF2-40B4-BE49-F238E27FC236}">
                <a16:creationId xmlns="" xmlns:a16="http://schemas.microsoft.com/office/drawing/2014/main" id="{00000000-0008-0000-0700-000069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32</xdr:row>
      <xdr:rowOff>0</xdr:rowOff>
    </xdr:from>
    <xdr:ext cx="190500" cy="190500"/>
    <xdr:grpSp>
      <xdr:nvGrpSpPr>
        <xdr:cNvPr id="550" name="shCalendar" hidden="1">
          <a:extLst>
            <a:ext uri="{FF2B5EF4-FFF2-40B4-BE49-F238E27FC236}">
              <a16:creationId xmlns="" xmlns:a16="http://schemas.microsoft.com/office/drawing/2014/main" id="{00000000-0008-0000-0700-00006A000000}"/>
            </a:ext>
          </a:extLst>
        </xdr:cNvPr>
        <xdr:cNvGrpSpPr>
          <a:grpSpLocks/>
        </xdr:cNvGrpSpPr>
      </xdr:nvGrpSpPr>
      <xdr:grpSpPr bwMode="auto">
        <a:xfrm>
          <a:off x="28289250" y="4105275"/>
          <a:ext cx="190500" cy="190500"/>
          <a:chOff x="13896191" y="1813753"/>
          <a:chExt cx="211023" cy="178845"/>
        </a:xfrm>
      </xdr:grpSpPr>
      <xdr:sp macro="[0]!modfrmDateChoose.CalendarShow" textlink="">
        <xdr:nvSpPr>
          <xdr:cNvPr id="551" name="shCalendar_bck" hidden="1">
            <a:extLst>
              <a:ext uri="{FF2B5EF4-FFF2-40B4-BE49-F238E27FC236}">
                <a16:creationId xmlns="" xmlns:a16="http://schemas.microsoft.com/office/drawing/2014/main" id="{00000000-0008-0000-0700-00006B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52" name="shCalendar_1" descr="CalendarSmall.bmp" hidden="1">
            <a:extLst>
              <a:ext uri="{FF2B5EF4-FFF2-40B4-BE49-F238E27FC236}">
                <a16:creationId xmlns="" xmlns:a16="http://schemas.microsoft.com/office/drawing/2014/main" id="{00000000-0008-0000-0700-00006C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40</xdr:row>
      <xdr:rowOff>0</xdr:rowOff>
    </xdr:from>
    <xdr:ext cx="190500" cy="190500"/>
    <xdr:grpSp>
      <xdr:nvGrpSpPr>
        <xdr:cNvPr id="553" name="shCalendar" hidden="1">
          <a:extLst>
            <a:ext uri="{FF2B5EF4-FFF2-40B4-BE49-F238E27FC236}">
              <a16:creationId xmlns="" xmlns:a16="http://schemas.microsoft.com/office/drawing/2014/main" id="{00000000-0008-0000-0700-00006D000000}"/>
            </a:ext>
          </a:extLst>
        </xdr:cNvPr>
        <xdr:cNvGrpSpPr>
          <a:grpSpLocks/>
        </xdr:cNvGrpSpPr>
      </xdr:nvGrpSpPr>
      <xdr:grpSpPr bwMode="auto">
        <a:xfrm>
          <a:off x="28289250" y="7439025"/>
          <a:ext cx="190500" cy="190500"/>
          <a:chOff x="13896191" y="1813753"/>
          <a:chExt cx="211023" cy="178845"/>
        </a:xfrm>
      </xdr:grpSpPr>
      <xdr:sp macro="[0]!modfrmDateChoose.CalendarShow" textlink="">
        <xdr:nvSpPr>
          <xdr:cNvPr id="554" name="shCalendar_bck" hidden="1">
            <a:extLst>
              <a:ext uri="{FF2B5EF4-FFF2-40B4-BE49-F238E27FC236}">
                <a16:creationId xmlns="" xmlns:a16="http://schemas.microsoft.com/office/drawing/2014/main" id="{00000000-0008-0000-0700-00006E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55" name="shCalendar_1" descr="CalendarSmall.bmp" hidden="1">
            <a:extLst>
              <a:ext uri="{FF2B5EF4-FFF2-40B4-BE49-F238E27FC236}">
                <a16:creationId xmlns="" xmlns:a16="http://schemas.microsoft.com/office/drawing/2014/main" id="{00000000-0008-0000-0700-00006F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15</xdr:col>
      <xdr:colOff>38100</xdr:colOff>
      <xdr:row>40</xdr:row>
      <xdr:rowOff>0</xdr:rowOff>
    </xdr:from>
    <xdr:ext cx="190500" cy="190500"/>
    <xdr:grpSp>
      <xdr:nvGrpSpPr>
        <xdr:cNvPr id="556" name="shCalendar" hidden="1">
          <a:extLst>
            <a:ext uri="{FF2B5EF4-FFF2-40B4-BE49-F238E27FC236}">
              <a16:creationId xmlns="" xmlns:a16="http://schemas.microsoft.com/office/drawing/2014/main" id="{00000000-0008-0000-0700-000070000000}"/>
            </a:ext>
          </a:extLst>
        </xdr:cNvPr>
        <xdr:cNvGrpSpPr>
          <a:grpSpLocks/>
        </xdr:cNvGrpSpPr>
      </xdr:nvGrpSpPr>
      <xdr:grpSpPr bwMode="auto">
        <a:xfrm>
          <a:off x="28289250" y="7439025"/>
          <a:ext cx="190500" cy="190500"/>
          <a:chOff x="13896191" y="1813753"/>
          <a:chExt cx="211023" cy="178845"/>
        </a:xfrm>
      </xdr:grpSpPr>
      <xdr:sp macro="[0]!modfrmDateChoose.CalendarShow" textlink="">
        <xdr:nvSpPr>
          <xdr:cNvPr id="557" name="shCalendar_bck" hidden="1">
            <a:extLst>
              <a:ext uri="{FF2B5EF4-FFF2-40B4-BE49-F238E27FC236}">
                <a16:creationId xmlns="" xmlns:a16="http://schemas.microsoft.com/office/drawing/2014/main" id="{00000000-0008-0000-0700-000071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558" name="shCalendar_1" descr="CalendarSmall.bmp" hidden="1">
            <a:extLst>
              <a:ext uri="{FF2B5EF4-FFF2-40B4-BE49-F238E27FC236}">
                <a16:creationId xmlns="" xmlns:a16="http://schemas.microsoft.com/office/drawing/2014/main" id="{00000000-0008-0000-0700-000072000000}"/>
              </a:ext>
            </a:extLst>
          </xdr:cNvPr>
          <xdr:cNvPicPr preferRelativeResize="0">
            <a:picLocks/>
          </xdr:cNvPicPr>
        </xdr:nvPicPr>
        <xdr:blipFill>
          <a:blip xmlns:r="http://schemas.openxmlformats.org/officeDocument/2006/relationships" r:embed="rId3"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a:extLst>
            <a:ext uri="{FF2B5EF4-FFF2-40B4-BE49-F238E27FC236}">
              <a16:creationId xmlns="" xmlns:a16="http://schemas.microsoft.com/office/drawing/2014/main" id="{00000000-0008-0000-0800-0000B6DA0600}"/>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a:extLst>
              <a:ext uri="{FF2B5EF4-FFF2-40B4-BE49-F238E27FC236}">
                <a16:creationId xmlns="" xmlns:a16="http://schemas.microsoft.com/office/drawing/2014/main" id="{00000000-0008-0000-0800-0000B8DA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a:extLst>
              <a:ext uri="{FF2B5EF4-FFF2-40B4-BE49-F238E27FC236}">
                <a16:creationId xmlns="" xmlns:a16="http://schemas.microsoft.com/office/drawing/2014/main" id="{00000000-0008-0000-0800-0000B9DA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a:extLst>
            <a:ext uri="{FF2B5EF4-FFF2-40B4-BE49-F238E27FC236}">
              <a16:creationId xmlns="" xmlns:a16="http://schemas.microsoft.com/office/drawing/2014/main" id="{00000000-0008-0000-08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a:extLst>
            <a:ext uri="{FF2B5EF4-FFF2-40B4-BE49-F238E27FC236}">
              <a16:creationId xmlns="" xmlns:a16="http://schemas.microsoft.com/office/drawing/2014/main" id="{00000000-0008-0000-0900-000002000000}"/>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a:extLst>
              <a:ext uri="{FF2B5EF4-FFF2-40B4-BE49-F238E27FC236}">
                <a16:creationId xmlns="" xmlns:a16="http://schemas.microsoft.com/office/drawing/2014/main" id="{00000000-0008-0000-09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a:extLst>
              <a:ext uri="{FF2B5EF4-FFF2-40B4-BE49-F238E27FC236}">
                <a16:creationId xmlns="" xmlns:a16="http://schemas.microsoft.com/office/drawing/2014/main" id="{00000000-0008-0000-09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a:extLst>
            <a:ext uri="{FF2B5EF4-FFF2-40B4-BE49-F238E27FC236}">
              <a16:creationId xmlns="" xmlns:a16="http://schemas.microsoft.com/office/drawing/2014/main" id="{00000000-0008-0000-1700-0000D2F80600}"/>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a:extLst>
              <a:ext uri="{FF2B5EF4-FFF2-40B4-BE49-F238E27FC236}">
                <a16:creationId xmlns="" xmlns:a16="http://schemas.microsoft.com/office/drawing/2014/main" id="{00000000-0008-0000-1700-0000D3F806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a:extLst>
              <a:ext uri="{FF2B5EF4-FFF2-40B4-BE49-F238E27FC236}">
                <a16:creationId xmlns="" xmlns:a16="http://schemas.microsoft.com/office/drawing/2014/main" id="{00000000-0008-0000-1700-0000D4F806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workbookViewId="0"/>
  </sheetViews>
  <sheetFormatPr defaultRowHeight="11.25"/>
  <cols>
    <col min="1" max="16384" width="9.140625" style="323"/>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3" customWidth="1"/>
    <col min="2" max="2" width="8.7109375" style="53" customWidth="1"/>
    <col min="3" max="3" width="22.28515625" style="53" customWidth="1"/>
    <col min="4" max="4" width="4.28515625" style="53" customWidth="1"/>
    <col min="5" max="6" width="4.42578125" style="53" customWidth="1"/>
    <col min="7" max="7" width="4.5703125" style="53" customWidth="1"/>
    <col min="8" max="25" width="4.42578125" style="53" customWidth="1"/>
    <col min="26" max="33" width="9.140625" style="115"/>
    <col min="34" max="16384" width="9.140625" style="53"/>
  </cols>
  <sheetData>
    <row r="1" spans="1:27" ht="10.5" customHeight="1">
      <c r="AA1" s="115" t="s">
        <v>68</v>
      </c>
    </row>
    <row r="2" spans="1:27" ht="16.5" customHeight="1">
      <c r="B2" s="493" t="str">
        <f>"Код отчёта: " &amp; GetCode()</f>
        <v>Код отчёта: FAS.JKH.OPEN.INFO.LIMIT.WARM</v>
      </c>
      <c r="C2" s="493"/>
      <c r="D2" s="493"/>
      <c r="E2" s="493"/>
      <c r="F2" s="493"/>
      <c r="G2" s="493"/>
      <c r="V2" s="106"/>
    </row>
    <row r="3" spans="1:27" ht="18" customHeight="1">
      <c r="B3" s="494" t="str">
        <f>"Версия " &amp; Getversion()</f>
        <v>Версия 1.0.2</v>
      </c>
      <c r="C3" s="494"/>
      <c r="H3" s="106"/>
      <c r="I3" s="106"/>
      <c r="J3" s="106"/>
      <c r="K3" s="106"/>
      <c r="L3" s="106"/>
      <c r="M3" s="106"/>
      <c r="N3" s="106"/>
      <c r="O3" s="106"/>
      <c r="P3" s="106"/>
      <c r="Q3" s="106"/>
      <c r="R3" s="106"/>
      <c r="V3" s="106"/>
      <c r="W3" s="106"/>
      <c r="X3" s="106"/>
      <c r="Y3" s="106"/>
    </row>
    <row r="4" spans="1:27" ht="6" customHeight="1">
      <c r="D4" s="106"/>
      <c r="E4" s="106"/>
      <c r="F4" s="106"/>
      <c r="G4" s="106"/>
      <c r="H4" s="106"/>
      <c r="I4" s="106"/>
      <c r="J4" s="106"/>
      <c r="K4" s="106"/>
      <c r="L4" s="106"/>
      <c r="M4" s="106"/>
      <c r="N4" s="106"/>
      <c r="O4" s="106"/>
      <c r="P4" s="106"/>
      <c r="Q4" s="106"/>
      <c r="R4" s="106"/>
      <c r="S4" s="106"/>
      <c r="T4" s="106"/>
      <c r="U4" s="106"/>
      <c r="V4" s="106"/>
      <c r="W4" s="106"/>
      <c r="X4" s="106"/>
      <c r="Y4" s="106"/>
    </row>
    <row r="5" spans="1:27" ht="32.25" customHeight="1">
      <c r="B5" s="495" t="str">
        <f>Титульный!E5</f>
        <v>Информация о выводе объектов теплоснабжения из эксплуатации и основаниях ограничения, прекращения подачи тепловой энергии потребителям</v>
      </c>
      <c r="C5" s="496"/>
      <c r="D5" s="496"/>
      <c r="E5" s="496"/>
      <c r="F5" s="496"/>
      <c r="G5" s="496"/>
      <c r="H5" s="496"/>
      <c r="I5" s="496"/>
      <c r="J5" s="496"/>
      <c r="K5" s="496"/>
      <c r="L5" s="496"/>
      <c r="M5" s="496"/>
      <c r="N5" s="496"/>
      <c r="O5" s="496"/>
      <c r="P5" s="496"/>
      <c r="Q5" s="496"/>
      <c r="R5" s="496"/>
      <c r="S5" s="496"/>
      <c r="T5" s="496"/>
      <c r="U5" s="496"/>
      <c r="V5" s="496"/>
      <c r="W5" s="496"/>
      <c r="X5" s="496"/>
      <c r="Y5" s="497"/>
    </row>
    <row r="6" spans="1:27" ht="9.75" customHeight="1">
      <c r="A6" s="106"/>
      <c r="B6" s="116"/>
      <c r="C6" s="117"/>
      <c r="D6" s="118"/>
      <c r="E6" s="118"/>
      <c r="F6" s="118"/>
      <c r="G6" s="118"/>
      <c r="H6" s="118"/>
      <c r="I6" s="118"/>
      <c r="J6" s="118"/>
      <c r="K6" s="118"/>
      <c r="L6" s="118"/>
      <c r="M6" s="118"/>
      <c r="N6" s="118"/>
      <c r="O6" s="118"/>
      <c r="P6" s="118"/>
      <c r="Q6" s="118"/>
      <c r="R6" s="118"/>
      <c r="S6" s="118"/>
      <c r="T6" s="118"/>
      <c r="U6" s="118"/>
      <c r="V6" s="118"/>
      <c r="W6" s="118"/>
      <c r="X6" s="118"/>
      <c r="Y6" s="109"/>
    </row>
    <row r="7" spans="1:27" ht="15" hidden="1" customHeight="1">
      <c r="A7" s="106"/>
      <c r="B7" s="119"/>
      <c r="C7" s="120"/>
      <c r="D7" s="121"/>
      <c r="E7" s="489" t="s">
        <v>221</v>
      </c>
      <c r="F7" s="489"/>
      <c r="G7" s="489"/>
      <c r="H7" s="489"/>
      <c r="I7" s="489"/>
      <c r="J7" s="489"/>
      <c r="K7" s="489"/>
      <c r="L7" s="489"/>
      <c r="M7" s="489"/>
      <c r="N7" s="489"/>
      <c r="O7" s="489"/>
      <c r="P7" s="489"/>
      <c r="Q7" s="489"/>
      <c r="R7" s="489"/>
      <c r="S7" s="489"/>
      <c r="T7" s="489"/>
      <c r="U7" s="489"/>
      <c r="V7" s="489"/>
      <c r="W7" s="489"/>
      <c r="X7" s="489"/>
      <c r="Y7" s="110"/>
    </row>
    <row r="8" spans="1:27" ht="15" hidden="1" customHeight="1">
      <c r="A8" s="106"/>
      <c r="B8" s="119"/>
      <c r="C8" s="120"/>
      <c r="D8" s="121"/>
      <c r="E8" s="489"/>
      <c r="F8" s="489"/>
      <c r="G8" s="489"/>
      <c r="H8" s="489"/>
      <c r="I8" s="489"/>
      <c r="J8" s="489"/>
      <c r="K8" s="489"/>
      <c r="L8" s="489"/>
      <c r="M8" s="489"/>
      <c r="N8" s="489"/>
      <c r="O8" s="489"/>
      <c r="P8" s="489"/>
      <c r="Q8" s="489"/>
      <c r="R8" s="489"/>
      <c r="S8" s="489"/>
      <c r="T8" s="489"/>
      <c r="U8" s="489"/>
      <c r="V8" s="489"/>
      <c r="W8" s="489"/>
      <c r="X8" s="489"/>
      <c r="Y8" s="110"/>
    </row>
    <row r="9" spans="1:27" ht="15" hidden="1" customHeight="1">
      <c r="A9" s="106"/>
      <c r="B9" s="119"/>
      <c r="C9" s="120"/>
      <c r="D9" s="121"/>
      <c r="E9" s="489"/>
      <c r="F9" s="489"/>
      <c r="G9" s="489"/>
      <c r="H9" s="489"/>
      <c r="I9" s="489"/>
      <c r="J9" s="489"/>
      <c r="K9" s="489"/>
      <c r="L9" s="489"/>
      <c r="M9" s="489"/>
      <c r="N9" s="489"/>
      <c r="O9" s="489"/>
      <c r="P9" s="489"/>
      <c r="Q9" s="489"/>
      <c r="R9" s="489"/>
      <c r="S9" s="489"/>
      <c r="T9" s="489"/>
      <c r="U9" s="489"/>
      <c r="V9" s="489"/>
      <c r="W9" s="489"/>
      <c r="X9" s="489"/>
      <c r="Y9" s="110"/>
    </row>
    <row r="10" spans="1:27" ht="10.5" hidden="1" customHeight="1">
      <c r="A10" s="106"/>
      <c r="B10" s="119"/>
      <c r="C10" s="120"/>
      <c r="D10" s="121"/>
      <c r="E10" s="489"/>
      <c r="F10" s="489"/>
      <c r="G10" s="489"/>
      <c r="H10" s="489"/>
      <c r="I10" s="489"/>
      <c r="J10" s="489"/>
      <c r="K10" s="489"/>
      <c r="L10" s="489"/>
      <c r="M10" s="489"/>
      <c r="N10" s="489"/>
      <c r="O10" s="489"/>
      <c r="P10" s="489"/>
      <c r="Q10" s="489"/>
      <c r="R10" s="489"/>
      <c r="S10" s="489"/>
      <c r="T10" s="489"/>
      <c r="U10" s="489"/>
      <c r="V10" s="489"/>
      <c r="W10" s="489"/>
      <c r="X10" s="489"/>
      <c r="Y10" s="110"/>
    </row>
    <row r="11" spans="1:27" ht="27" hidden="1" customHeight="1">
      <c r="A11" s="106"/>
      <c r="B11" s="119"/>
      <c r="C11" s="120"/>
      <c r="D11" s="121"/>
      <c r="E11" s="489"/>
      <c r="F11" s="489"/>
      <c r="G11" s="489"/>
      <c r="H11" s="489"/>
      <c r="I11" s="489"/>
      <c r="J11" s="489"/>
      <c r="K11" s="489"/>
      <c r="L11" s="489"/>
      <c r="M11" s="489"/>
      <c r="N11" s="489"/>
      <c r="O11" s="489"/>
      <c r="P11" s="489"/>
      <c r="Q11" s="489"/>
      <c r="R11" s="489"/>
      <c r="S11" s="489"/>
      <c r="T11" s="489"/>
      <c r="U11" s="489"/>
      <c r="V11" s="489"/>
      <c r="W11" s="489"/>
      <c r="X11" s="489"/>
      <c r="Y11" s="110"/>
    </row>
    <row r="12" spans="1:27" ht="12" hidden="1" customHeight="1">
      <c r="A12" s="106"/>
      <c r="B12" s="119"/>
      <c r="C12" s="120"/>
      <c r="D12" s="121"/>
      <c r="E12" s="489"/>
      <c r="F12" s="489"/>
      <c r="G12" s="489"/>
      <c r="H12" s="489"/>
      <c r="I12" s="489"/>
      <c r="J12" s="489"/>
      <c r="K12" s="489"/>
      <c r="L12" s="489"/>
      <c r="M12" s="489"/>
      <c r="N12" s="489"/>
      <c r="O12" s="489"/>
      <c r="P12" s="489"/>
      <c r="Q12" s="489"/>
      <c r="R12" s="489"/>
      <c r="S12" s="489"/>
      <c r="T12" s="489"/>
      <c r="U12" s="489"/>
      <c r="V12" s="489"/>
      <c r="W12" s="489"/>
      <c r="X12" s="489"/>
      <c r="Y12" s="110"/>
    </row>
    <row r="13" spans="1:27" ht="38.25" hidden="1" customHeight="1">
      <c r="A13" s="106"/>
      <c r="B13" s="119"/>
      <c r="C13" s="120"/>
      <c r="D13" s="121"/>
      <c r="E13" s="489"/>
      <c r="F13" s="489"/>
      <c r="G13" s="489"/>
      <c r="H13" s="489"/>
      <c r="I13" s="489"/>
      <c r="J13" s="489"/>
      <c r="K13" s="489"/>
      <c r="L13" s="489"/>
      <c r="M13" s="489"/>
      <c r="N13" s="489"/>
      <c r="O13" s="489"/>
      <c r="P13" s="489"/>
      <c r="Q13" s="489"/>
      <c r="R13" s="489"/>
      <c r="S13" s="489"/>
      <c r="T13" s="489"/>
      <c r="U13" s="489"/>
      <c r="V13" s="489"/>
      <c r="W13" s="489"/>
      <c r="X13" s="489"/>
      <c r="Y13" s="111"/>
    </row>
    <row r="14" spans="1:27" ht="15" hidden="1" customHeight="1">
      <c r="A14" s="106"/>
      <c r="B14" s="119"/>
      <c r="C14" s="120"/>
      <c r="D14" s="121"/>
      <c r="E14" s="489"/>
      <c r="F14" s="489"/>
      <c r="G14" s="489"/>
      <c r="H14" s="489"/>
      <c r="I14" s="489"/>
      <c r="J14" s="489"/>
      <c r="K14" s="489"/>
      <c r="L14" s="489"/>
      <c r="M14" s="489"/>
      <c r="N14" s="489"/>
      <c r="O14" s="489"/>
      <c r="P14" s="489"/>
      <c r="Q14" s="489"/>
      <c r="R14" s="489"/>
      <c r="S14" s="489"/>
      <c r="T14" s="489"/>
      <c r="U14" s="489"/>
      <c r="V14" s="489"/>
      <c r="W14" s="489"/>
      <c r="X14" s="489"/>
      <c r="Y14" s="110"/>
    </row>
    <row r="15" spans="1:27" ht="15" hidden="1">
      <c r="A15" s="106"/>
      <c r="B15" s="119"/>
      <c r="C15" s="120"/>
      <c r="D15" s="121"/>
      <c r="E15" s="489"/>
      <c r="F15" s="489"/>
      <c r="G15" s="489"/>
      <c r="H15" s="489"/>
      <c r="I15" s="489"/>
      <c r="J15" s="489"/>
      <c r="K15" s="489"/>
      <c r="L15" s="489"/>
      <c r="M15" s="489"/>
      <c r="N15" s="489"/>
      <c r="O15" s="489"/>
      <c r="P15" s="489"/>
      <c r="Q15" s="489"/>
      <c r="R15" s="489"/>
      <c r="S15" s="489"/>
      <c r="T15" s="489"/>
      <c r="U15" s="489"/>
      <c r="V15" s="489"/>
      <c r="W15" s="489"/>
      <c r="X15" s="489"/>
      <c r="Y15" s="110"/>
    </row>
    <row r="16" spans="1:27" ht="15" hidden="1">
      <c r="A16" s="106"/>
      <c r="B16" s="119"/>
      <c r="C16" s="120"/>
      <c r="D16" s="121"/>
      <c r="E16" s="489"/>
      <c r="F16" s="489"/>
      <c r="G16" s="489"/>
      <c r="H16" s="489"/>
      <c r="I16" s="489"/>
      <c r="J16" s="489"/>
      <c r="K16" s="489"/>
      <c r="L16" s="489"/>
      <c r="M16" s="489"/>
      <c r="N16" s="489"/>
      <c r="O16" s="489"/>
      <c r="P16" s="489"/>
      <c r="Q16" s="489"/>
      <c r="R16" s="489"/>
      <c r="S16" s="489"/>
      <c r="T16" s="489"/>
      <c r="U16" s="489"/>
      <c r="V16" s="489"/>
      <c r="W16" s="489"/>
      <c r="X16" s="489"/>
      <c r="Y16" s="110"/>
    </row>
    <row r="17" spans="1:25" ht="15" hidden="1" customHeight="1">
      <c r="A17" s="106"/>
      <c r="B17" s="119"/>
      <c r="C17" s="120"/>
      <c r="D17" s="121"/>
      <c r="E17" s="489"/>
      <c r="F17" s="489"/>
      <c r="G17" s="489"/>
      <c r="H17" s="489"/>
      <c r="I17" s="489"/>
      <c r="J17" s="489"/>
      <c r="K17" s="489"/>
      <c r="L17" s="489"/>
      <c r="M17" s="489"/>
      <c r="N17" s="489"/>
      <c r="O17" s="489"/>
      <c r="P17" s="489"/>
      <c r="Q17" s="489"/>
      <c r="R17" s="489"/>
      <c r="S17" s="489"/>
      <c r="T17" s="489"/>
      <c r="U17" s="489"/>
      <c r="V17" s="489"/>
      <c r="W17" s="489"/>
      <c r="X17" s="489"/>
      <c r="Y17" s="110"/>
    </row>
    <row r="18" spans="1:25" ht="15" hidden="1">
      <c r="A18" s="106"/>
      <c r="B18" s="119"/>
      <c r="C18" s="120"/>
      <c r="D18" s="121"/>
      <c r="E18" s="489"/>
      <c r="F18" s="489"/>
      <c r="G18" s="489"/>
      <c r="H18" s="489"/>
      <c r="I18" s="489"/>
      <c r="J18" s="489"/>
      <c r="K18" s="489"/>
      <c r="L18" s="489"/>
      <c r="M18" s="489"/>
      <c r="N18" s="489"/>
      <c r="O18" s="489"/>
      <c r="P18" s="489"/>
      <c r="Q18" s="489"/>
      <c r="R18" s="489"/>
      <c r="S18" s="489"/>
      <c r="T18" s="489"/>
      <c r="U18" s="489"/>
      <c r="V18" s="489"/>
      <c r="W18" s="489"/>
      <c r="X18" s="489"/>
      <c r="Y18" s="110"/>
    </row>
    <row r="19" spans="1:25" ht="23.45" hidden="1" customHeight="1">
      <c r="A19" s="106"/>
      <c r="B19" s="119"/>
      <c r="C19" s="120"/>
      <c r="D19" s="122"/>
      <c r="E19" s="489"/>
      <c r="F19" s="489"/>
      <c r="G19" s="489"/>
      <c r="H19" s="489"/>
      <c r="I19" s="489"/>
      <c r="J19" s="489"/>
      <c r="K19" s="489"/>
      <c r="L19" s="489"/>
      <c r="M19" s="489"/>
      <c r="N19" s="489"/>
      <c r="O19" s="489"/>
      <c r="P19" s="489"/>
      <c r="Q19" s="489"/>
      <c r="R19" s="489"/>
      <c r="S19" s="489"/>
      <c r="T19" s="489"/>
      <c r="U19" s="489"/>
      <c r="V19" s="489"/>
      <c r="W19" s="489"/>
      <c r="X19" s="489"/>
      <c r="Y19" s="110"/>
    </row>
    <row r="20" spans="1:25" ht="15" hidden="1">
      <c r="A20" s="106"/>
      <c r="B20" s="119"/>
      <c r="C20" s="120"/>
      <c r="D20" s="122"/>
      <c r="E20" s="123"/>
      <c r="F20" s="123"/>
      <c r="G20" s="123"/>
      <c r="H20" s="123"/>
      <c r="I20" s="123"/>
      <c r="J20" s="123"/>
      <c r="K20" s="123"/>
      <c r="L20" s="123"/>
      <c r="M20" s="123"/>
      <c r="N20" s="123"/>
      <c r="O20" s="123"/>
      <c r="P20" s="123"/>
      <c r="Q20" s="123"/>
      <c r="R20" s="123"/>
      <c r="S20" s="123"/>
      <c r="T20" s="123"/>
      <c r="U20" s="123"/>
      <c r="V20" s="123"/>
      <c r="W20" s="123"/>
      <c r="X20" s="123"/>
      <c r="Y20" s="110"/>
    </row>
    <row r="21" spans="1:25" ht="14.25" hidden="1" customHeight="1">
      <c r="A21" s="106"/>
      <c r="B21" s="119"/>
      <c r="C21" s="120"/>
      <c r="D21" s="124"/>
      <c r="E21" s="131" t="s">
        <v>66</v>
      </c>
      <c r="F21" s="491" t="s">
        <v>70</v>
      </c>
      <c r="G21" s="492"/>
      <c r="H21" s="492"/>
      <c r="I21" s="492"/>
      <c r="J21" s="492"/>
      <c r="K21" s="492"/>
      <c r="L21" s="492"/>
      <c r="M21" s="492"/>
      <c r="N21" s="121"/>
      <c r="O21" s="133" t="s">
        <v>66</v>
      </c>
      <c r="P21" s="498" t="s">
        <v>67</v>
      </c>
      <c r="Q21" s="499"/>
      <c r="R21" s="499"/>
      <c r="S21" s="499"/>
      <c r="T21" s="499"/>
      <c r="U21" s="499"/>
      <c r="V21" s="499"/>
      <c r="W21" s="499"/>
      <c r="X21" s="499"/>
      <c r="Y21" s="110"/>
    </row>
    <row r="22" spans="1:25" ht="14.25" hidden="1" customHeight="1">
      <c r="A22" s="106"/>
      <c r="B22" s="119"/>
      <c r="C22" s="120"/>
      <c r="D22" s="124"/>
      <c r="E22" s="132" t="s">
        <v>66</v>
      </c>
      <c r="F22" s="491" t="s">
        <v>69</v>
      </c>
      <c r="G22" s="492"/>
      <c r="H22" s="492"/>
      <c r="I22" s="492"/>
      <c r="J22" s="492"/>
      <c r="K22" s="492"/>
      <c r="L22" s="492"/>
      <c r="M22" s="492"/>
      <c r="N22" s="121"/>
      <c r="O22" s="134" t="s">
        <v>66</v>
      </c>
      <c r="P22" s="498" t="s">
        <v>222</v>
      </c>
      <c r="Q22" s="499"/>
      <c r="R22" s="499"/>
      <c r="S22" s="499"/>
      <c r="T22" s="499"/>
      <c r="U22" s="499"/>
      <c r="V22" s="499"/>
      <c r="W22" s="499"/>
      <c r="X22" s="499"/>
      <c r="Y22" s="110"/>
    </row>
    <row r="23" spans="1:25" ht="27" hidden="1" customHeight="1">
      <c r="A23" s="106"/>
      <c r="B23" s="119"/>
      <c r="C23" s="120"/>
      <c r="D23" s="124"/>
      <c r="E23" s="121"/>
      <c r="F23" s="121"/>
      <c r="G23" s="121"/>
      <c r="H23" s="121"/>
      <c r="I23" s="121"/>
      <c r="J23" s="121"/>
      <c r="K23" s="121"/>
      <c r="L23" s="121"/>
      <c r="M23" s="121"/>
      <c r="N23" s="121"/>
      <c r="O23" s="121"/>
      <c r="P23" s="490"/>
      <c r="Q23" s="490"/>
      <c r="R23" s="490"/>
      <c r="S23" s="490"/>
      <c r="T23" s="490"/>
      <c r="U23" s="490"/>
      <c r="V23" s="490"/>
      <c r="W23" s="490"/>
      <c r="X23" s="121"/>
      <c r="Y23" s="110"/>
    </row>
    <row r="24" spans="1:25" ht="15" hidden="1" customHeight="1">
      <c r="A24" s="106"/>
      <c r="B24" s="119"/>
      <c r="C24" s="120"/>
      <c r="D24" s="124"/>
      <c r="E24" s="121"/>
      <c r="F24" s="121"/>
      <c r="G24" s="121"/>
      <c r="H24" s="121"/>
      <c r="I24" s="121"/>
      <c r="J24" s="121"/>
      <c r="K24" s="121"/>
      <c r="L24" s="121"/>
      <c r="M24" s="121"/>
      <c r="N24" s="121"/>
      <c r="O24" s="121"/>
      <c r="P24" s="121"/>
      <c r="Q24" s="121"/>
      <c r="R24" s="121"/>
      <c r="S24" s="121"/>
      <c r="T24" s="121"/>
      <c r="U24" s="121"/>
      <c r="V24" s="121"/>
      <c r="W24" s="121"/>
      <c r="X24" s="121"/>
      <c r="Y24" s="110"/>
    </row>
    <row r="25" spans="1:25" ht="15" hidden="1" customHeight="1">
      <c r="A25" s="106"/>
      <c r="B25" s="119"/>
      <c r="C25" s="120"/>
      <c r="D25" s="124"/>
      <c r="E25" s="121"/>
      <c r="F25" s="121"/>
      <c r="G25" s="121"/>
      <c r="H25" s="121"/>
      <c r="I25" s="121"/>
      <c r="J25" s="121"/>
      <c r="K25" s="121"/>
      <c r="L25" s="121"/>
      <c r="M25" s="121"/>
      <c r="N25" s="121"/>
      <c r="O25" s="121"/>
      <c r="P25" s="121"/>
      <c r="Q25" s="121"/>
      <c r="R25" s="121"/>
      <c r="S25" s="121"/>
      <c r="T25" s="121"/>
      <c r="U25" s="121"/>
      <c r="V25" s="121"/>
      <c r="W25" s="121"/>
      <c r="X25" s="121"/>
      <c r="Y25" s="110"/>
    </row>
    <row r="26" spans="1:25" ht="15" hidden="1" customHeight="1">
      <c r="A26" s="106"/>
      <c r="B26" s="119"/>
      <c r="C26" s="120"/>
      <c r="D26" s="124"/>
      <c r="E26" s="121"/>
      <c r="F26" s="121"/>
      <c r="G26" s="121"/>
      <c r="H26" s="121"/>
      <c r="I26" s="121"/>
      <c r="J26" s="121"/>
      <c r="K26" s="121"/>
      <c r="L26" s="121"/>
      <c r="M26" s="121"/>
      <c r="N26" s="121"/>
      <c r="O26" s="121"/>
      <c r="P26" s="121"/>
      <c r="Q26" s="121"/>
      <c r="R26" s="121"/>
      <c r="S26" s="121"/>
      <c r="T26" s="121"/>
      <c r="U26" s="121"/>
      <c r="V26" s="121"/>
      <c r="W26" s="121"/>
      <c r="X26" s="121"/>
      <c r="Y26" s="110"/>
    </row>
    <row r="27" spans="1:25" ht="15" hidden="1" customHeight="1">
      <c r="A27" s="106"/>
      <c r="B27" s="119"/>
      <c r="C27" s="120"/>
      <c r="D27" s="124"/>
      <c r="E27" s="121"/>
      <c r="F27" s="121"/>
      <c r="G27" s="121"/>
      <c r="H27" s="121"/>
      <c r="I27" s="121"/>
      <c r="J27" s="121"/>
      <c r="K27" s="121"/>
      <c r="L27" s="121"/>
      <c r="M27" s="121"/>
      <c r="N27" s="121"/>
      <c r="O27" s="121"/>
      <c r="P27" s="121"/>
      <c r="Q27" s="121"/>
      <c r="R27" s="121"/>
      <c r="S27" s="121"/>
      <c r="T27" s="121"/>
      <c r="U27" s="121"/>
      <c r="V27" s="121"/>
      <c r="W27" s="121"/>
      <c r="X27" s="121"/>
      <c r="Y27" s="110"/>
    </row>
    <row r="28" spans="1:25" ht="15" hidden="1" customHeight="1">
      <c r="A28" s="106"/>
      <c r="B28" s="119"/>
      <c r="C28" s="120"/>
      <c r="D28" s="124"/>
      <c r="E28" s="121"/>
      <c r="F28" s="121"/>
      <c r="G28" s="121"/>
      <c r="H28" s="121"/>
      <c r="I28" s="121"/>
      <c r="J28" s="121"/>
      <c r="K28" s="121"/>
      <c r="L28" s="121"/>
      <c r="M28" s="121"/>
      <c r="N28" s="121"/>
      <c r="O28" s="121"/>
      <c r="P28" s="121"/>
      <c r="Q28" s="121"/>
      <c r="R28" s="121"/>
      <c r="S28" s="121"/>
      <c r="T28" s="121"/>
      <c r="U28" s="121"/>
      <c r="V28" s="121"/>
      <c r="W28" s="121"/>
      <c r="X28" s="121"/>
      <c r="Y28" s="110"/>
    </row>
    <row r="29" spans="1:25" ht="15" hidden="1" customHeight="1">
      <c r="A29" s="106"/>
      <c r="B29" s="119"/>
      <c r="C29" s="120"/>
      <c r="D29" s="124"/>
      <c r="E29" s="121"/>
      <c r="F29" s="121"/>
      <c r="G29" s="121"/>
      <c r="H29" s="121"/>
      <c r="I29" s="121"/>
      <c r="J29" s="121"/>
      <c r="K29" s="121"/>
      <c r="L29" s="121"/>
      <c r="M29" s="121"/>
      <c r="N29" s="121"/>
      <c r="O29" s="121"/>
      <c r="P29" s="121"/>
      <c r="Q29" s="121"/>
      <c r="R29" s="121"/>
      <c r="S29" s="121"/>
      <c r="T29" s="121"/>
      <c r="U29" s="121"/>
      <c r="V29" s="121"/>
      <c r="W29" s="121"/>
      <c r="X29" s="121"/>
      <c r="Y29" s="110"/>
    </row>
    <row r="30" spans="1:25" ht="15" hidden="1" customHeight="1">
      <c r="A30" s="106"/>
      <c r="B30" s="119"/>
      <c r="C30" s="120"/>
      <c r="D30" s="124"/>
      <c r="E30" s="121"/>
      <c r="F30" s="121"/>
      <c r="G30" s="121"/>
      <c r="H30" s="121"/>
      <c r="I30" s="121"/>
      <c r="J30" s="121"/>
      <c r="K30" s="121"/>
      <c r="L30" s="121"/>
      <c r="M30" s="121"/>
      <c r="N30" s="121"/>
      <c r="O30" s="121"/>
      <c r="P30" s="121"/>
      <c r="Q30" s="121"/>
      <c r="R30" s="121"/>
      <c r="S30" s="121"/>
      <c r="T30" s="121"/>
      <c r="U30" s="121"/>
      <c r="V30" s="121"/>
      <c r="W30" s="121"/>
      <c r="X30" s="121"/>
      <c r="Y30" s="110"/>
    </row>
    <row r="31" spans="1:25" ht="15" hidden="1" customHeight="1">
      <c r="A31" s="106"/>
      <c r="B31" s="119"/>
      <c r="C31" s="120"/>
      <c r="D31" s="124"/>
      <c r="E31" s="121"/>
      <c r="F31" s="121"/>
      <c r="G31" s="121"/>
      <c r="H31" s="121"/>
      <c r="I31" s="121"/>
      <c r="J31" s="121"/>
      <c r="K31" s="121"/>
      <c r="L31" s="121"/>
      <c r="M31" s="121"/>
      <c r="N31" s="121"/>
      <c r="O31" s="121"/>
      <c r="P31" s="121"/>
      <c r="Q31" s="121"/>
      <c r="R31" s="121"/>
      <c r="S31" s="121"/>
      <c r="T31" s="121"/>
      <c r="U31" s="121"/>
      <c r="V31" s="121"/>
      <c r="W31" s="121"/>
      <c r="X31" s="121"/>
      <c r="Y31" s="110"/>
    </row>
    <row r="32" spans="1:25" ht="15" hidden="1" customHeight="1">
      <c r="A32" s="106"/>
      <c r="B32" s="119"/>
      <c r="C32" s="120"/>
      <c r="D32" s="124"/>
      <c r="E32" s="121"/>
      <c r="F32" s="121"/>
      <c r="G32" s="121"/>
      <c r="H32" s="121"/>
      <c r="I32" s="121"/>
      <c r="J32" s="121"/>
      <c r="K32" s="121"/>
      <c r="L32" s="121"/>
      <c r="M32" s="121"/>
      <c r="N32" s="121"/>
      <c r="O32" s="121"/>
      <c r="P32" s="121"/>
      <c r="Q32" s="121"/>
      <c r="R32" s="121"/>
      <c r="S32" s="121"/>
      <c r="T32" s="121"/>
      <c r="U32" s="121"/>
      <c r="V32" s="121"/>
      <c r="W32" s="121"/>
      <c r="X32" s="121"/>
      <c r="Y32" s="110"/>
    </row>
    <row r="33" spans="1:25" ht="15" hidden="1" customHeight="1">
      <c r="A33" s="106"/>
      <c r="B33" s="119"/>
      <c r="C33" s="120"/>
      <c r="D33" s="122"/>
      <c r="E33" s="123"/>
      <c r="F33" s="123"/>
      <c r="G33" s="123"/>
      <c r="H33" s="123"/>
      <c r="I33" s="123"/>
      <c r="J33" s="123"/>
      <c r="K33" s="123"/>
      <c r="L33" s="123"/>
      <c r="M33" s="123"/>
      <c r="N33" s="123"/>
      <c r="O33" s="123"/>
      <c r="P33" s="123"/>
      <c r="Q33" s="123"/>
      <c r="R33" s="123"/>
      <c r="S33" s="123"/>
      <c r="T33" s="123"/>
      <c r="U33" s="123"/>
      <c r="V33" s="123"/>
      <c r="W33" s="123"/>
      <c r="X33" s="123"/>
      <c r="Y33" s="110"/>
    </row>
    <row r="34" spans="1:25" ht="11.1" hidden="1" customHeight="1">
      <c r="A34" s="106"/>
      <c r="B34" s="119"/>
      <c r="C34" s="120"/>
      <c r="D34" s="122"/>
      <c r="E34" s="123"/>
      <c r="F34" s="123"/>
      <c r="G34" s="123"/>
      <c r="H34" s="123"/>
      <c r="I34" s="123"/>
      <c r="J34" s="123"/>
      <c r="K34" s="123"/>
      <c r="L34" s="123"/>
      <c r="M34" s="123"/>
      <c r="N34" s="123"/>
      <c r="O34" s="123"/>
      <c r="P34" s="123"/>
      <c r="Q34" s="123"/>
      <c r="R34" s="123"/>
      <c r="S34" s="123"/>
      <c r="T34" s="123"/>
      <c r="U34" s="123"/>
      <c r="V34" s="123"/>
      <c r="W34" s="123"/>
      <c r="X34" s="123"/>
      <c r="Y34" s="110"/>
    </row>
    <row r="35" spans="1:25" ht="24" hidden="1" customHeight="1">
      <c r="A35" s="106"/>
      <c r="B35" s="119"/>
      <c r="C35" s="120"/>
      <c r="D35" s="124"/>
      <c r="E35" s="489" t="s">
        <v>130</v>
      </c>
      <c r="F35" s="489"/>
      <c r="G35" s="489"/>
      <c r="H35" s="489"/>
      <c r="I35" s="489"/>
      <c r="J35" s="489"/>
      <c r="K35" s="489"/>
      <c r="L35" s="489"/>
      <c r="M35" s="489"/>
      <c r="N35" s="489"/>
      <c r="O35" s="489"/>
      <c r="P35" s="489"/>
      <c r="Q35" s="489"/>
      <c r="R35" s="489"/>
      <c r="S35" s="489"/>
      <c r="T35" s="489"/>
      <c r="U35" s="489"/>
      <c r="V35" s="489"/>
      <c r="W35" s="489"/>
      <c r="X35" s="489"/>
      <c r="Y35" s="110"/>
    </row>
    <row r="36" spans="1:25" ht="38.25" hidden="1" customHeight="1">
      <c r="A36" s="106"/>
      <c r="B36" s="119"/>
      <c r="C36" s="120"/>
      <c r="D36" s="124"/>
      <c r="E36" s="489"/>
      <c r="F36" s="489"/>
      <c r="G36" s="489"/>
      <c r="H36" s="489"/>
      <c r="I36" s="489"/>
      <c r="J36" s="489"/>
      <c r="K36" s="489"/>
      <c r="L36" s="489"/>
      <c r="M36" s="489"/>
      <c r="N36" s="489"/>
      <c r="O36" s="489"/>
      <c r="P36" s="489"/>
      <c r="Q36" s="489"/>
      <c r="R36" s="489"/>
      <c r="S36" s="489"/>
      <c r="T36" s="489"/>
      <c r="U36" s="489"/>
      <c r="V36" s="489"/>
      <c r="W36" s="489"/>
      <c r="X36" s="489"/>
      <c r="Y36" s="110"/>
    </row>
    <row r="37" spans="1:25" ht="9.75" hidden="1" customHeight="1">
      <c r="A37" s="106"/>
      <c r="B37" s="119"/>
      <c r="C37" s="120"/>
      <c r="D37" s="124"/>
      <c r="E37" s="489"/>
      <c r="F37" s="489"/>
      <c r="G37" s="489"/>
      <c r="H37" s="489"/>
      <c r="I37" s="489"/>
      <c r="J37" s="489"/>
      <c r="K37" s="489"/>
      <c r="L37" s="489"/>
      <c r="M37" s="489"/>
      <c r="N37" s="489"/>
      <c r="O37" s="489"/>
      <c r="P37" s="489"/>
      <c r="Q37" s="489"/>
      <c r="R37" s="489"/>
      <c r="S37" s="489"/>
      <c r="T37" s="489"/>
      <c r="U37" s="489"/>
      <c r="V37" s="489"/>
      <c r="W37" s="489"/>
      <c r="X37" s="489"/>
      <c r="Y37" s="110"/>
    </row>
    <row r="38" spans="1:25" ht="51" hidden="1" customHeight="1">
      <c r="A38" s="106"/>
      <c r="B38" s="119"/>
      <c r="C38" s="120"/>
      <c r="D38" s="124"/>
      <c r="E38" s="489"/>
      <c r="F38" s="489"/>
      <c r="G38" s="489"/>
      <c r="H38" s="489"/>
      <c r="I38" s="489"/>
      <c r="J38" s="489"/>
      <c r="K38" s="489"/>
      <c r="L38" s="489"/>
      <c r="M38" s="489"/>
      <c r="N38" s="489"/>
      <c r="O38" s="489"/>
      <c r="P38" s="489"/>
      <c r="Q38" s="489"/>
      <c r="R38" s="489"/>
      <c r="S38" s="489"/>
      <c r="T38" s="489"/>
      <c r="U38" s="489"/>
      <c r="V38" s="489"/>
      <c r="W38" s="489"/>
      <c r="X38" s="489"/>
      <c r="Y38" s="110"/>
    </row>
    <row r="39" spans="1:25" ht="15" hidden="1" customHeight="1">
      <c r="A39" s="106"/>
      <c r="B39" s="119"/>
      <c r="C39" s="120"/>
      <c r="D39" s="124"/>
      <c r="E39" s="489"/>
      <c r="F39" s="489"/>
      <c r="G39" s="489"/>
      <c r="H39" s="489"/>
      <c r="I39" s="489"/>
      <c r="J39" s="489"/>
      <c r="K39" s="489"/>
      <c r="L39" s="489"/>
      <c r="M39" s="489"/>
      <c r="N39" s="489"/>
      <c r="O39" s="489"/>
      <c r="P39" s="489"/>
      <c r="Q39" s="489"/>
      <c r="R39" s="489"/>
      <c r="S39" s="489"/>
      <c r="T39" s="489"/>
      <c r="U39" s="489"/>
      <c r="V39" s="489"/>
      <c r="W39" s="489"/>
      <c r="X39" s="489"/>
      <c r="Y39" s="110"/>
    </row>
    <row r="40" spans="1:25" ht="12" hidden="1" customHeight="1">
      <c r="A40" s="106"/>
      <c r="B40" s="119"/>
      <c r="C40" s="120"/>
      <c r="D40" s="124"/>
      <c r="E40" s="500"/>
      <c r="F40" s="500"/>
      <c r="G40" s="500"/>
      <c r="H40" s="500"/>
      <c r="I40" s="500"/>
      <c r="J40" s="500"/>
      <c r="K40" s="500"/>
      <c r="L40" s="500"/>
      <c r="M40" s="500"/>
      <c r="N40" s="500"/>
      <c r="O40" s="500"/>
      <c r="P40" s="500"/>
      <c r="Q40" s="500"/>
      <c r="R40" s="500"/>
      <c r="S40" s="500"/>
      <c r="T40" s="500"/>
      <c r="U40" s="500"/>
      <c r="V40" s="500"/>
      <c r="W40" s="500"/>
      <c r="X40" s="500"/>
      <c r="Y40" s="110"/>
    </row>
    <row r="41" spans="1:25" ht="15.95" hidden="1" customHeight="1">
      <c r="A41" s="106"/>
      <c r="B41" s="119"/>
      <c r="C41" s="120"/>
      <c r="D41" s="124"/>
      <c r="E41" s="501"/>
      <c r="F41" s="501"/>
      <c r="G41" s="501"/>
      <c r="H41" s="501"/>
      <c r="I41" s="501"/>
      <c r="J41" s="501"/>
      <c r="K41" s="501"/>
      <c r="L41" s="501"/>
      <c r="M41" s="501"/>
      <c r="N41" s="501"/>
      <c r="O41" s="501"/>
      <c r="P41" s="501"/>
      <c r="Q41" s="501"/>
      <c r="R41" s="501"/>
      <c r="S41" s="501"/>
      <c r="T41" s="501"/>
      <c r="U41" s="501"/>
      <c r="V41" s="501"/>
      <c r="W41" s="501"/>
      <c r="X41" s="501"/>
      <c r="Y41" s="110"/>
    </row>
    <row r="42" spans="1:25" ht="15.95" hidden="1" customHeight="1">
      <c r="A42" s="106"/>
      <c r="B42" s="119"/>
      <c r="C42" s="120"/>
      <c r="D42" s="124"/>
      <c r="E42" s="501"/>
      <c r="F42" s="501"/>
      <c r="G42" s="501"/>
      <c r="H42" s="501"/>
      <c r="I42" s="501"/>
      <c r="J42" s="501"/>
      <c r="K42" s="501"/>
      <c r="L42" s="501"/>
      <c r="M42" s="501"/>
      <c r="N42" s="501"/>
      <c r="O42" s="501"/>
      <c r="P42" s="501"/>
      <c r="Q42" s="501"/>
      <c r="R42" s="501"/>
      <c r="S42" s="501"/>
      <c r="T42" s="501"/>
      <c r="U42" s="501"/>
      <c r="V42" s="501"/>
      <c r="W42" s="501"/>
      <c r="X42" s="501"/>
      <c r="Y42" s="110"/>
    </row>
    <row r="43" spans="1:25" ht="15.95" hidden="1" customHeight="1">
      <c r="A43" s="106"/>
      <c r="B43" s="119"/>
      <c r="C43" s="120"/>
      <c r="D43" s="124"/>
      <c r="E43" s="501"/>
      <c r="F43" s="501"/>
      <c r="G43" s="501"/>
      <c r="H43" s="501"/>
      <c r="I43" s="501"/>
      <c r="J43" s="501"/>
      <c r="K43" s="501"/>
      <c r="L43" s="501"/>
      <c r="M43" s="501"/>
      <c r="N43" s="501"/>
      <c r="O43" s="501"/>
      <c r="P43" s="501"/>
      <c r="Q43" s="501"/>
      <c r="R43" s="501"/>
      <c r="S43" s="501"/>
      <c r="T43" s="501"/>
      <c r="U43" s="501"/>
      <c r="V43" s="501"/>
      <c r="W43" s="501"/>
      <c r="X43" s="501"/>
      <c r="Y43" s="110"/>
    </row>
    <row r="44" spans="1:25" ht="15.95" hidden="1" customHeight="1">
      <c r="A44" s="106"/>
      <c r="B44" s="119"/>
      <c r="C44" s="120"/>
      <c r="D44" s="122"/>
      <c r="E44" s="501"/>
      <c r="F44" s="501"/>
      <c r="G44" s="501"/>
      <c r="H44" s="501"/>
      <c r="I44" s="501"/>
      <c r="J44" s="501"/>
      <c r="K44" s="501"/>
      <c r="L44" s="501"/>
      <c r="M44" s="501"/>
      <c r="N44" s="501"/>
      <c r="O44" s="501"/>
      <c r="P44" s="501"/>
      <c r="Q44" s="501"/>
      <c r="R44" s="501"/>
      <c r="S44" s="501"/>
      <c r="T44" s="501"/>
      <c r="U44" s="501"/>
      <c r="V44" s="501"/>
      <c r="W44" s="501"/>
      <c r="X44" s="501"/>
      <c r="Y44" s="110"/>
    </row>
    <row r="45" spans="1:25" ht="18" hidden="1" customHeight="1">
      <c r="A45" s="106"/>
      <c r="B45" s="119"/>
      <c r="C45" s="120"/>
      <c r="D45" s="122"/>
      <c r="E45" s="501"/>
      <c r="F45" s="501"/>
      <c r="G45" s="501"/>
      <c r="H45" s="501"/>
      <c r="I45" s="501"/>
      <c r="J45" s="501"/>
      <c r="K45" s="501"/>
      <c r="L45" s="501"/>
      <c r="M45" s="501"/>
      <c r="N45" s="501"/>
      <c r="O45" s="501"/>
      <c r="P45" s="501"/>
      <c r="Q45" s="501"/>
      <c r="R45" s="501"/>
      <c r="S45" s="501"/>
      <c r="T45" s="501"/>
      <c r="U45" s="501"/>
      <c r="V45" s="501"/>
      <c r="W45" s="501"/>
      <c r="X45" s="501"/>
      <c r="Y45" s="110"/>
    </row>
    <row r="46" spans="1:25" ht="24" hidden="1" customHeight="1">
      <c r="A46" s="106"/>
      <c r="B46" s="119"/>
      <c r="C46" s="120"/>
      <c r="D46" s="124"/>
      <c r="E46" s="489" t="s">
        <v>65</v>
      </c>
      <c r="F46" s="489"/>
      <c r="G46" s="489"/>
      <c r="H46" s="489"/>
      <c r="I46" s="489"/>
      <c r="J46" s="489"/>
      <c r="K46" s="489"/>
      <c r="L46" s="489"/>
      <c r="M46" s="489"/>
      <c r="N46" s="489"/>
      <c r="O46" s="489"/>
      <c r="P46" s="489"/>
      <c r="Q46" s="489"/>
      <c r="R46" s="489"/>
      <c r="S46" s="489"/>
      <c r="T46" s="489"/>
      <c r="U46" s="489"/>
      <c r="V46" s="489"/>
      <c r="W46" s="489"/>
      <c r="X46" s="489"/>
      <c r="Y46" s="110"/>
    </row>
    <row r="47" spans="1:25" ht="37.5" hidden="1" customHeight="1">
      <c r="A47" s="106"/>
      <c r="B47" s="119"/>
      <c r="C47" s="120"/>
      <c r="D47" s="124"/>
      <c r="E47" s="489"/>
      <c r="F47" s="489"/>
      <c r="G47" s="489"/>
      <c r="H47" s="489"/>
      <c r="I47" s="489"/>
      <c r="J47" s="489"/>
      <c r="K47" s="489"/>
      <c r="L47" s="489"/>
      <c r="M47" s="489"/>
      <c r="N47" s="489"/>
      <c r="O47" s="489"/>
      <c r="P47" s="489"/>
      <c r="Q47" s="489"/>
      <c r="R47" s="489"/>
      <c r="S47" s="489"/>
      <c r="T47" s="489"/>
      <c r="U47" s="489"/>
      <c r="V47" s="489"/>
      <c r="W47" s="489"/>
      <c r="X47" s="489"/>
      <c r="Y47" s="110"/>
    </row>
    <row r="48" spans="1:25" ht="24" hidden="1" customHeight="1">
      <c r="A48" s="106"/>
      <c r="B48" s="119"/>
      <c r="C48" s="120"/>
      <c r="D48" s="124"/>
      <c r="E48" s="489"/>
      <c r="F48" s="489"/>
      <c r="G48" s="489"/>
      <c r="H48" s="489"/>
      <c r="I48" s="489"/>
      <c r="J48" s="489"/>
      <c r="K48" s="489"/>
      <c r="L48" s="489"/>
      <c r="M48" s="489"/>
      <c r="N48" s="489"/>
      <c r="O48" s="489"/>
      <c r="P48" s="489"/>
      <c r="Q48" s="489"/>
      <c r="R48" s="489"/>
      <c r="S48" s="489"/>
      <c r="T48" s="489"/>
      <c r="U48" s="489"/>
      <c r="V48" s="489"/>
      <c r="W48" s="489"/>
      <c r="X48" s="489"/>
      <c r="Y48" s="110"/>
    </row>
    <row r="49" spans="1:25" ht="51" hidden="1" customHeight="1">
      <c r="A49" s="106"/>
      <c r="B49" s="119"/>
      <c r="C49" s="120"/>
      <c r="D49" s="124"/>
      <c r="E49" s="489"/>
      <c r="F49" s="489"/>
      <c r="G49" s="489"/>
      <c r="H49" s="489"/>
      <c r="I49" s="489"/>
      <c r="J49" s="489"/>
      <c r="K49" s="489"/>
      <c r="L49" s="489"/>
      <c r="M49" s="489"/>
      <c r="N49" s="489"/>
      <c r="O49" s="489"/>
      <c r="P49" s="489"/>
      <c r="Q49" s="489"/>
      <c r="R49" s="489"/>
      <c r="S49" s="489"/>
      <c r="T49" s="489"/>
      <c r="U49" s="489"/>
      <c r="V49" s="489"/>
      <c r="W49" s="489"/>
      <c r="X49" s="489"/>
      <c r="Y49" s="110"/>
    </row>
    <row r="50" spans="1:25" ht="12" hidden="1" customHeight="1">
      <c r="A50" s="106"/>
      <c r="B50" s="119"/>
      <c r="C50" s="120"/>
      <c r="D50" s="124"/>
      <c r="E50" s="489"/>
      <c r="F50" s="489"/>
      <c r="G50" s="489"/>
      <c r="H50" s="489"/>
      <c r="I50" s="489"/>
      <c r="J50" s="489"/>
      <c r="K50" s="489"/>
      <c r="L50" s="489"/>
      <c r="M50" s="489"/>
      <c r="N50" s="489"/>
      <c r="O50" s="489"/>
      <c r="P50" s="489"/>
      <c r="Q50" s="489"/>
      <c r="R50" s="489"/>
      <c r="S50" s="489"/>
      <c r="T50" s="489"/>
      <c r="U50" s="489"/>
      <c r="V50" s="489"/>
      <c r="W50" s="489"/>
      <c r="X50" s="489"/>
      <c r="Y50" s="110"/>
    </row>
    <row r="51" spans="1:25" ht="12" hidden="1" customHeight="1">
      <c r="A51" s="106"/>
      <c r="B51" s="119"/>
      <c r="C51" s="120"/>
      <c r="D51" s="124"/>
      <c r="E51" s="489"/>
      <c r="F51" s="489"/>
      <c r="G51" s="489"/>
      <c r="H51" s="489"/>
      <c r="I51" s="489"/>
      <c r="J51" s="489"/>
      <c r="K51" s="489"/>
      <c r="L51" s="489"/>
      <c r="M51" s="489"/>
      <c r="N51" s="489"/>
      <c r="O51" s="489"/>
      <c r="P51" s="489"/>
      <c r="Q51" s="489"/>
      <c r="R51" s="489"/>
      <c r="S51" s="489"/>
      <c r="T51" s="489"/>
      <c r="U51" s="489"/>
      <c r="V51" s="489"/>
      <c r="W51" s="489"/>
      <c r="X51" s="489"/>
      <c r="Y51" s="110"/>
    </row>
    <row r="52" spans="1:25" ht="12" hidden="1" customHeight="1">
      <c r="A52" s="106"/>
      <c r="B52" s="119"/>
      <c r="C52" s="120"/>
      <c r="D52" s="124"/>
      <c r="E52" s="489"/>
      <c r="F52" s="489"/>
      <c r="G52" s="489"/>
      <c r="H52" s="489"/>
      <c r="I52" s="489"/>
      <c r="J52" s="489"/>
      <c r="K52" s="489"/>
      <c r="L52" s="489"/>
      <c r="M52" s="489"/>
      <c r="N52" s="489"/>
      <c r="O52" s="489"/>
      <c r="P52" s="489"/>
      <c r="Q52" s="489"/>
      <c r="R52" s="489"/>
      <c r="S52" s="489"/>
      <c r="T52" s="489"/>
      <c r="U52" s="489"/>
      <c r="V52" s="489"/>
      <c r="W52" s="489"/>
      <c r="X52" s="489"/>
      <c r="Y52" s="110"/>
    </row>
    <row r="53" spans="1:25" ht="12" hidden="1" customHeight="1">
      <c r="A53" s="106"/>
      <c r="B53" s="119"/>
      <c r="C53" s="120"/>
      <c r="D53" s="124"/>
      <c r="E53" s="489"/>
      <c r="F53" s="489"/>
      <c r="G53" s="489"/>
      <c r="H53" s="489"/>
      <c r="I53" s="489"/>
      <c r="J53" s="489"/>
      <c r="K53" s="489"/>
      <c r="L53" s="489"/>
      <c r="M53" s="489"/>
      <c r="N53" s="489"/>
      <c r="O53" s="489"/>
      <c r="P53" s="489"/>
      <c r="Q53" s="489"/>
      <c r="R53" s="489"/>
      <c r="S53" s="489"/>
      <c r="T53" s="489"/>
      <c r="U53" s="489"/>
      <c r="V53" s="489"/>
      <c r="W53" s="489"/>
      <c r="X53" s="489"/>
      <c r="Y53" s="110"/>
    </row>
    <row r="54" spans="1:25" ht="12" hidden="1" customHeight="1">
      <c r="A54" s="106"/>
      <c r="B54" s="119"/>
      <c r="C54" s="120"/>
      <c r="D54" s="124"/>
      <c r="E54" s="489"/>
      <c r="F54" s="489"/>
      <c r="G54" s="489"/>
      <c r="H54" s="489"/>
      <c r="I54" s="489"/>
      <c r="J54" s="489"/>
      <c r="K54" s="489"/>
      <c r="L54" s="489"/>
      <c r="M54" s="489"/>
      <c r="N54" s="489"/>
      <c r="O54" s="489"/>
      <c r="P54" s="489"/>
      <c r="Q54" s="489"/>
      <c r="R54" s="489"/>
      <c r="S54" s="489"/>
      <c r="T54" s="489"/>
      <c r="U54" s="489"/>
      <c r="V54" s="489"/>
      <c r="W54" s="489"/>
      <c r="X54" s="489"/>
      <c r="Y54" s="110"/>
    </row>
    <row r="55" spans="1:25" ht="12" hidden="1" customHeight="1">
      <c r="A55" s="106"/>
      <c r="B55" s="119"/>
      <c r="C55" s="120"/>
      <c r="D55" s="124"/>
      <c r="E55" s="489"/>
      <c r="F55" s="489"/>
      <c r="G55" s="489"/>
      <c r="H55" s="489"/>
      <c r="I55" s="489"/>
      <c r="J55" s="489"/>
      <c r="K55" s="489"/>
      <c r="L55" s="489"/>
      <c r="M55" s="489"/>
      <c r="N55" s="489"/>
      <c r="O55" s="489"/>
      <c r="P55" s="489"/>
      <c r="Q55" s="489"/>
      <c r="R55" s="489"/>
      <c r="S55" s="489"/>
      <c r="T55" s="489"/>
      <c r="U55" s="489"/>
      <c r="V55" s="489"/>
      <c r="W55" s="489"/>
      <c r="X55" s="489"/>
      <c r="Y55" s="110"/>
    </row>
    <row r="56" spans="1:25" ht="12" hidden="1" customHeight="1">
      <c r="A56" s="106"/>
      <c r="B56" s="119"/>
      <c r="C56" s="120"/>
      <c r="D56" s="122"/>
      <c r="E56" s="489"/>
      <c r="F56" s="489"/>
      <c r="G56" s="489"/>
      <c r="H56" s="489"/>
      <c r="I56" s="489"/>
      <c r="J56" s="489"/>
      <c r="K56" s="489"/>
      <c r="L56" s="489"/>
      <c r="M56" s="489"/>
      <c r="N56" s="489"/>
      <c r="O56" s="489"/>
      <c r="P56" s="489"/>
      <c r="Q56" s="489"/>
      <c r="R56" s="489"/>
      <c r="S56" s="489"/>
      <c r="T56" s="489"/>
      <c r="U56" s="489"/>
      <c r="V56" s="489"/>
      <c r="W56" s="489"/>
      <c r="X56" s="489"/>
      <c r="Y56" s="110"/>
    </row>
    <row r="57" spans="1:25" ht="11.1" hidden="1" customHeight="1">
      <c r="A57" s="106"/>
      <c r="B57" s="119"/>
      <c r="C57" s="120"/>
      <c r="D57" s="122"/>
      <c r="E57" s="489"/>
      <c r="F57" s="489"/>
      <c r="G57" s="489"/>
      <c r="H57" s="489"/>
      <c r="I57" s="489"/>
      <c r="J57" s="489"/>
      <c r="K57" s="489"/>
      <c r="L57" s="489"/>
      <c r="M57" s="489"/>
      <c r="N57" s="489"/>
      <c r="O57" s="489"/>
      <c r="P57" s="489"/>
      <c r="Q57" s="489"/>
      <c r="R57" s="489"/>
      <c r="S57" s="489"/>
      <c r="T57" s="489"/>
      <c r="U57" s="489"/>
      <c r="V57" s="489"/>
      <c r="W57" s="489"/>
      <c r="X57" s="489"/>
      <c r="Y57" s="110"/>
    </row>
    <row r="58" spans="1:25" ht="15" hidden="1" customHeight="1">
      <c r="A58" s="106"/>
      <c r="B58" s="119"/>
      <c r="C58" s="120"/>
      <c r="D58" s="124"/>
      <c r="E58" s="509" t="s">
        <v>223</v>
      </c>
      <c r="F58" s="509"/>
      <c r="G58" s="509"/>
      <c r="H58" s="509"/>
      <c r="I58" s="509"/>
      <c r="J58" s="509"/>
      <c r="K58" s="509"/>
      <c r="L58" s="509"/>
      <c r="M58" s="509"/>
      <c r="N58" s="509"/>
      <c r="O58" s="509"/>
      <c r="P58" s="509"/>
      <c r="Q58" s="509"/>
      <c r="R58" s="509"/>
      <c r="S58" s="509"/>
      <c r="T58" s="509"/>
      <c r="U58" s="509"/>
      <c r="V58" s="215"/>
      <c r="W58" s="215"/>
      <c r="X58" s="215"/>
      <c r="Y58" s="110"/>
    </row>
    <row r="59" spans="1:25" ht="15" hidden="1" customHeight="1">
      <c r="A59" s="106"/>
      <c r="B59" s="119"/>
      <c r="C59" s="120"/>
      <c r="D59" s="124"/>
      <c r="E59" s="503"/>
      <c r="F59" s="503"/>
      <c r="G59" s="503"/>
      <c r="H59" s="504"/>
      <c r="I59" s="504"/>
      <c r="J59" s="504"/>
      <c r="K59" s="504"/>
      <c r="L59" s="504"/>
      <c r="M59" s="504"/>
      <c r="N59" s="504"/>
      <c r="O59" s="504"/>
      <c r="P59" s="504"/>
      <c r="Q59" s="504"/>
      <c r="R59" s="504"/>
      <c r="S59" s="504"/>
      <c r="T59" s="504"/>
      <c r="U59" s="504"/>
      <c r="V59" s="504"/>
      <c r="W59" s="504"/>
      <c r="X59" s="504"/>
      <c r="Y59" s="110"/>
    </row>
    <row r="60" spans="1:25" ht="15" hidden="1" customHeight="1">
      <c r="A60" s="106"/>
      <c r="B60" s="119"/>
      <c r="C60" s="120"/>
      <c r="D60" s="124"/>
      <c r="E60" s="505"/>
      <c r="F60" s="506"/>
      <c r="G60" s="507"/>
      <c r="H60" s="38"/>
      <c r="I60" s="38"/>
      <c r="J60" s="38"/>
      <c r="K60" s="38"/>
      <c r="L60" s="38"/>
      <c r="M60" s="38"/>
      <c r="N60" s="38"/>
      <c r="O60" s="38"/>
      <c r="P60" s="38"/>
      <c r="Q60" s="38"/>
      <c r="R60" s="38"/>
      <c r="S60" s="38"/>
      <c r="T60" s="38"/>
      <c r="U60" s="38"/>
      <c r="V60" s="38"/>
      <c r="W60" s="38"/>
      <c r="X60" s="38"/>
      <c r="Y60" s="110"/>
    </row>
    <row r="61" spans="1:25" ht="21" hidden="1" customHeight="1">
      <c r="A61" s="106"/>
      <c r="B61" s="119"/>
      <c r="C61" s="120"/>
      <c r="D61" s="124"/>
      <c r="E61" s="27"/>
      <c r="F61" s="25"/>
      <c r="G61" s="26"/>
      <c r="H61" s="510"/>
      <c r="I61" s="510"/>
      <c r="J61" s="510"/>
      <c r="K61" s="510"/>
      <c r="L61" s="510"/>
      <c r="M61" s="510"/>
      <c r="N61" s="510"/>
      <c r="O61" s="510"/>
      <c r="P61" s="510"/>
      <c r="Q61" s="510"/>
      <c r="R61" s="510"/>
      <c r="S61" s="510"/>
      <c r="T61" s="510"/>
      <c r="U61" s="510"/>
      <c r="V61" s="510"/>
      <c r="W61" s="510"/>
      <c r="X61" s="510"/>
      <c r="Y61" s="110"/>
    </row>
    <row r="62" spans="1:25" ht="21" hidden="1" customHeight="1">
      <c r="A62" s="106"/>
      <c r="B62" s="119"/>
      <c r="C62" s="120"/>
      <c r="D62" s="124"/>
      <c r="E62" s="121"/>
      <c r="F62" s="121"/>
      <c r="G62" s="121"/>
      <c r="H62" s="121"/>
      <c r="I62" s="121"/>
      <c r="J62" s="121"/>
      <c r="K62" s="121"/>
      <c r="L62" s="121"/>
      <c r="M62" s="121"/>
      <c r="N62" s="121"/>
      <c r="O62" s="121"/>
      <c r="P62" s="121"/>
      <c r="Q62" s="121"/>
      <c r="R62" s="121"/>
      <c r="S62" s="121"/>
      <c r="T62" s="121"/>
      <c r="U62" s="121"/>
      <c r="V62" s="121"/>
      <c r="W62" s="121"/>
      <c r="X62" s="121"/>
      <c r="Y62" s="110"/>
    </row>
    <row r="63" spans="1:25" ht="21" hidden="1" customHeight="1">
      <c r="A63" s="106"/>
      <c r="B63" s="119"/>
      <c r="C63" s="120"/>
      <c r="D63" s="124"/>
      <c r="E63" s="121"/>
      <c r="F63" s="121"/>
      <c r="G63" s="121"/>
      <c r="H63" s="121"/>
      <c r="I63" s="121"/>
      <c r="J63" s="121"/>
      <c r="K63" s="121"/>
      <c r="L63" s="121"/>
      <c r="M63" s="121"/>
      <c r="N63" s="121"/>
      <c r="O63" s="121"/>
      <c r="P63" s="121"/>
      <c r="Q63" s="121"/>
      <c r="R63" s="121"/>
      <c r="S63" s="121"/>
      <c r="T63" s="121"/>
      <c r="U63" s="121"/>
      <c r="V63" s="121"/>
      <c r="W63" s="121"/>
      <c r="X63" s="121"/>
      <c r="Y63" s="110"/>
    </row>
    <row r="64" spans="1:25" ht="21" hidden="1" customHeight="1">
      <c r="A64" s="106"/>
      <c r="B64" s="119"/>
      <c r="C64" s="120"/>
      <c r="D64" s="124"/>
      <c r="E64" s="121"/>
      <c r="F64" s="121"/>
      <c r="G64" s="121"/>
      <c r="H64" s="121"/>
      <c r="I64" s="121"/>
      <c r="J64" s="121"/>
      <c r="K64" s="121"/>
      <c r="L64" s="121"/>
      <c r="M64" s="121"/>
      <c r="N64" s="121"/>
      <c r="O64" s="121"/>
      <c r="P64" s="121"/>
      <c r="Q64" s="121"/>
      <c r="R64" s="121"/>
      <c r="S64" s="121"/>
      <c r="T64" s="121"/>
      <c r="U64" s="121"/>
      <c r="V64" s="121"/>
      <c r="W64" s="121"/>
      <c r="X64" s="121"/>
      <c r="Y64" s="110"/>
    </row>
    <row r="65" spans="1:25" ht="21" hidden="1" customHeight="1">
      <c r="A65" s="106"/>
      <c r="B65" s="119"/>
      <c r="C65" s="120"/>
      <c r="D65" s="124"/>
      <c r="E65" s="121"/>
      <c r="F65" s="121"/>
      <c r="G65" s="121"/>
      <c r="H65" s="121"/>
      <c r="I65" s="121"/>
      <c r="J65" s="121"/>
      <c r="K65" s="121"/>
      <c r="L65" s="121"/>
      <c r="M65" s="121"/>
      <c r="N65" s="121"/>
      <c r="O65" s="121"/>
      <c r="P65" s="121"/>
      <c r="Q65" s="121"/>
      <c r="R65" s="121"/>
      <c r="S65" s="121"/>
      <c r="T65" s="121"/>
      <c r="U65" s="121"/>
      <c r="V65" s="121"/>
      <c r="W65" s="121"/>
      <c r="X65" s="121"/>
      <c r="Y65" s="110"/>
    </row>
    <row r="66" spans="1:25" ht="21" hidden="1" customHeight="1">
      <c r="A66" s="106"/>
      <c r="B66" s="119"/>
      <c r="C66" s="120"/>
      <c r="D66" s="124"/>
      <c r="E66" s="121"/>
      <c r="F66" s="121"/>
      <c r="G66" s="121"/>
      <c r="H66" s="121"/>
      <c r="I66" s="121"/>
      <c r="J66" s="121"/>
      <c r="K66" s="121"/>
      <c r="L66" s="121"/>
      <c r="M66" s="121"/>
      <c r="N66" s="121"/>
      <c r="O66" s="121"/>
      <c r="P66" s="121"/>
      <c r="Q66" s="121"/>
      <c r="R66" s="121"/>
      <c r="S66" s="121"/>
      <c r="T66" s="121"/>
      <c r="U66" s="121"/>
      <c r="V66" s="121"/>
      <c r="W66" s="121"/>
      <c r="X66" s="121"/>
      <c r="Y66" s="110"/>
    </row>
    <row r="67" spans="1:25" ht="21" hidden="1" customHeight="1">
      <c r="A67" s="106"/>
      <c r="B67" s="119"/>
      <c r="C67" s="120"/>
      <c r="D67" s="124"/>
      <c r="E67" s="121"/>
      <c r="F67" s="121"/>
      <c r="G67" s="121"/>
      <c r="H67" s="121"/>
      <c r="I67" s="121"/>
      <c r="J67" s="121"/>
      <c r="K67" s="121"/>
      <c r="L67" s="121"/>
      <c r="M67" s="121"/>
      <c r="N67" s="121"/>
      <c r="O67" s="121"/>
      <c r="P67" s="121"/>
      <c r="Q67" s="121"/>
      <c r="R67" s="121"/>
      <c r="S67" s="121"/>
      <c r="T67" s="121"/>
      <c r="U67" s="121"/>
      <c r="V67" s="121"/>
      <c r="W67" s="121"/>
      <c r="X67" s="121"/>
      <c r="Y67" s="110"/>
    </row>
    <row r="68" spans="1:25" ht="21" hidden="1" customHeight="1">
      <c r="A68" s="106"/>
      <c r="B68" s="119"/>
      <c r="C68" s="120"/>
      <c r="D68" s="122"/>
      <c r="E68" s="123"/>
      <c r="F68" s="123"/>
      <c r="G68" s="123"/>
      <c r="H68" s="123"/>
      <c r="I68" s="123"/>
      <c r="J68" s="123"/>
      <c r="K68" s="123"/>
      <c r="L68" s="123"/>
      <c r="M68" s="123"/>
      <c r="N68" s="123"/>
      <c r="O68" s="123"/>
      <c r="P68" s="123"/>
      <c r="Q68" s="123"/>
      <c r="R68" s="123"/>
      <c r="S68" s="123"/>
      <c r="T68" s="123"/>
      <c r="U68" s="123"/>
      <c r="V68" s="123"/>
      <c r="W68" s="123"/>
      <c r="X68" s="123"/>
      <c r="Y68" s="110"/>
    </row>
    <row r="69" spans="1:25" ht="18" hidden="1" customHeight="1">
      <c r="A69" s="106"/>
      <c r="B69" s="119"/>
      <c r="C69" s="120"/>
      <c r="D69" s="122"/>
      <c r="E69" s="123"/>
      <c r="F69" s="123"/>
      <c r="G69" s="123"/>
      <c r="H69" s="123"/>
      <c r="I69" s="123"/>
      <c r="J69" s="123"/>
      <c r="K69" s="123"/>
      <c r="L69" s="123"/>
      <c r="M69" s="123"/>
      <c r="N69" s="123"/>
      <c r="O69" s="123"/>
      <c r="P69" s="123"/>
      <c r="Q69" s="123"/>
      <c r="R69" s="123"/>
      <c r="S69" s="123"/>
      <c r="T69" s="123"/>
      <c r="U69" s="123"/>
      <c r="V69" s="123"/>
      <c r="W69" s="123"/>
      <c r="X69" s="123"/>
      <c r="Y69" s="110"/>
    </row>
    <row r="70" spans="1:25" ht="15">
      <c r="A70" s="106"/>
      <c r="B70" s="119"/>
      <c r="C70" s="120"/>
      <c r="D70" s="124"/>
      <c r="E70" s="509" t="s">
        <v>224</v>
      </c>
      <c r="F70" s="509"/>
      <c r="G70" s="509"/>
      <c r="H70" s="509"/>
      <c r="I70" s="509"/>
      <c r="J70" s="509"/>
      <c r="K70" s="509"/>
      <c r="L70" s="509"/>
      <c r="M70" s="509"/>
      <c r="N70" s="509"/>
      <c r="O70" s="509"/>
      <c r="P70" s="509"/>
      <c r="Q70" s="509"/>
      <c r="R70" s="509"/>
      <c r="S70" s="509"/>
      <c r="T70" s="509"/>
      <c r="U70" s="213"/>
      <c r="V70" s="213"/>
      <c r="W70" s="213"/>
      <c r="X70" s="213"/>
      <c r="Y70" s="110"/>
    </row>
    <row r="71" spans="1:25" ht="15">
      <c r="A71" s="106"/>
      <c r="B71" s="119"/>
      <c r="C71" s="120"/>
      <c r="D71" s="124"/>
      <c r="E71" s="509" t="s">
        <v>225</v>
      </c>
      <c r="F71" s="509"/>
      <c r="G71" s="509"/>
      <c r="H71" s="509"/>
      <c r="I71" s="509"/>
      <c r="J71" s="509"/>
      <c r="K71" s="509"/>
      <c r="L71" s="509"/>
      <c r="M71" s="509"/>
      <c r="N71" s="509"/>
      <c r="O71" s="509"/>
      <c r="P71" s="509"/>
      <c r="Q71" s="509"/>
      <c r="R71" s="509"/>
      <c r="S71" s="509"/>
      <c r="T71" s="509"/>
      <c r="U71" s="214"/>
      <c r="V71" s="214"/>
      <c r="W71" s="214"/>
      <c r="X71" s="214"/>
      <c r="Y71" s="110"/>
    </row>
    <row r="72" spans="1:25" ht="27" customHeight="1">
      <c r="A72" s="106"/>
      <c r="B72" s="119"/>
      <c r="C72" s="120"/>
      <c r="D72" s="124"/>
      <c r="E72" s="125"/>
      <c r="F72" s="508"/>
      <c r="G72" s="508"/>
      <c r="H72" s="508"/>
      <c r="I72" s="508"/>
      <c r="J72" s="508"/>
      <c r="K72" s="508"/>
      <c r="L72" s="508"/>
      <c r="M72" s="508"/>
      <c r="N72" s="508"/>
      <c r="O72" s="508"/>
      <c r="P72" s="508"/>
      <c r="Q72" s="508"/>
      <c r="R72" s="508"/>
      <c r="S72" s="508"/>
      <c r="T72" s="508"/>
      <c r="U72" s="508"/>
      <c r="V72" s="508"/>
      <c r="W72" s="508"/>
      <c r="X72" s="508"/>
      <c r="Y72" s="110"/>
    </row>
    <row r="73" spans="1:25" ht="52.5" customHeight="1">
      <c r="A73" s="106"/>
      <c r="B73" s="119"/>
      <c r="C73" s="120"/>
      <c r="D73" s="124"/>
      <c r="E73" s="125"/>
      <c r="F73" s="508"/>
      <c r="G73" s="508"/>
      <c r="H73" s="508"/>
      <c r="I73" s="508"/>
      <c r="J73" s="508"/>
      <c r="K73" s="508"/>
      <c r="L73" s="508"/>
      <c r="M73" s="508"/>
      <c r="N73" s="508"/>
      <c r="O73" s="508"/>
      <c r="P73" s="508"/>
      <c r="Q73" s="508"/>
      <c r="R73" s="508"/>
      <c r="S73" s="508"/>
      <c r="T73" s="508"/>
      <c r="U73" s="508"/>
      <c r="V73" s="508"/>
      <c r="W73" s="508"/>
      <c r="X73" s="508"/>
      <c r="Y73" s="110"/>
    </row>
    <row r="74" spans="1:25" ht="8.1" customHeight="1">
      <c r="A74" s="106"/>
      <c r="B74" s="119"/>
      <c r="C74" s="120"/>
      <c r="D74" s="124"/>
      <c r="E74" s="125"/>
      <c r="F74" s="512"/>
      <c r="G74" s="512"/>
      <c r="H74" s="512"/>
      <c r="I74" s="512"/>
      <c r="J74" s="512"/>
      <c r="K74" s="512"/>
      <c r="L74" s="512"/>
      <c r="M74" s="512"/>
      <c r="N74" s="512"/>
      <c r="O74" s="512"/>
      <c r="P74" s="512"/>
      <c r="Q74" s="512"/>
      <c r="R74" s="512"/>
      <c r="S74" s="512"/>
      <c r="T74" s="512"/>
      <c r="U74" s="512"/>
      <c r="V74" s="512"/>
      <c r="W74" s="512"/>
      <c r="X74" s="512"/>
      <c r="Y74" s="110"/>
    </row>
    <row r="75" spans="1:25" ht="14.25" customHeight="1">
      <c r="A75" s="106"/>
      <c r="B75" s="119"/>
      <c r="C75" s="120"/>
      <c r="D75" s="124"/>
      <c r="E75" s="513"/>
      <c r="F75" s="513"/>
      <c r="G75" s="513"/>
      <c r="H75" s="513"/>
      <c r="I75" s="513"/>
      <c r="J75" s="513"/>
      <c r="K75" s="513"/>
      <c r="L75" s="513"/>
      <c r="M75" s="513"/>
      <c r="N75" s="513"/>
      <c r="O75" s="513"/>
      <c r="P75" s="513"/>
      <c r="Q75" s="513"/>
      <c r="R75" s="513"/>
      <c r="S75" s="513"/>
      <c r="T75" s="513"/>
      <c r="U75" s="513"/>
      <c r="V75" s="513"/>
      <c r="W75" s="513"/>
      <c r="X75" s="513"/>
      <c r="Y75" s="110"/>
    </row>
    <row r="76" spans="1:25" ht="34.5" customHeight="1">
      <c r="A76" s="106"/>
      <c r="B76" s="119"/>
      <c r="C76" s="120"/>
      <c r="D76" s="124"/>
      <c r="E76" s="514"/>
      <c r="F76" s="514"/>
      <c r="G76" s="514"/>
      <c r="H76" s="514"/>
      <c r="I76" s="514"/>
      <c r="J76" s="514"/>
      <c r="K76" s="514"/>
      <c r="L76" s="514"/>
      <c r="M76" s="514"/>
      <c r="N76" s="514"/>
      <c r="O76" s="514"/>
      <c r="P76" s="514"/>
      <c r="Q76" s="514"/>
      <c r="R76" s="514"/>
      <c r="S76" s="514"/>
      <c r="T76" s="514"/>
      <c r="U76" s="514"/>
      <c r="V76" s="514"/>
      <c r="W76" s="514"/>
      <c r="X76" s="514"/>
      <c r="Y76" s="110"/>
    </row>
    <row r="77" spans="1:25" ht="23.1" customHeight="1">
      <c r="A77" s="106"/>
      <c r="B77" s="119"/>
      <c r="C77" s="120"/>
      <c r="D77" s="124"/>
      <c r="E77" s="514"/>
      <c r="F77" s="514"/>
      <c r="G77" s="514"/>
      <c r="H77" s="514"/>
      <c r="I77" s="514"/>
      <c r="J77" s="514"/>
      <c r="K77" s="514"/>
      <c r="L77" s="514"/>
      <c r="M77" s="514"/>
      <c r="N77" s="514"/>
      <c r="O77" s="514"/>
      <c r="P77" s="514"/>
      <c r="Q77" s="514"/>
      <c r="R77" s="514"/>
      <c r="S77" s="514"/>
      <c r="T77" s="514"/>
      <c r="U77" s="514"/>
      <c r="V77" s="514"/>
      <c r="W77" s="514"/>
      <c r="X77" s="514"/>
      <c r="Y77" s="110"/>
    </row>
    <row r="78" spans="1:25" ht="42.75" customHeight="1">
      <c r="A78" s="106"/>
      <c r="B78" s="119"/>
      <c r="C78" s="120"/>
      <c r="D78" s="124"/>
      <c r="E78" s="514"/>
      <c r="F78" s="514"/>
      <c r="G78" s="514"/>
      <c r="H78" s="514"/>
      <c r="I78" s="514"/>
      <c r="J78" s="514"/>
      <c r="K78" s="514"/>
      <c r="L78" s="514"/>
      <c r="M78" s="514"/>
      <c r="N78" s="514"/>
      <c r="O78" s="514"/>
      <c r="P78" s="514"/>
      <c r="Q78" s="514"/>
      <c r="R78" s="514"/>
      <c r="S78" s="514"/>
      <c r="T78" s="514"/>
      <c r="U78" s="514"/>
      <c r="V78" s="514"/>
      <c r="W78" s="514"/>
      <c r="X78" s="514"/>
      <c r="Y78" s="110"/>
    </row>
    <row r="79" spans="1:25" ht="25.5" hidden="1" customHeight="1">
      <c r="A79" s="106"/>
      <c r="B79" s="119"/>
      <c r="C79" s="120"/>
      <c r="D79" s="124"/>
      <c r="E79" s="511" t="s">
        <v>64</v>
      </c>
      <c r="F79" s="511"/>
      <c r="G79" s="511"/>
      <c r="H79" s="511"/>
      <c r="I79" s="511"/>
      <c r="J79" s="511"/>
      <c r="K79" s="511"/>
      <c r="L79" s="511"/>
      <c r="M79" s="511"/>
      <c r="N79" s="511"/>
      <c r="O79" s="511"/>
      <c r="P79" s="511"/>
      <c r="Q79" s="511"/>
      <c r="R79" s="511"/>
      <c r="S79" s="511"/>
      <c r="T79" s="511"/>
      <c r="U79" s="511"/>
      <c r="V79" s="511"/>
      <c r="W79" s="511"/>
      <c r="X79" s="511"/>
      <c r="Y79" s="110"/>
    </row>
    <row r="80" spans="1:25" ht="15" hidden="1" customHeight="1">
      <c r="A80" s="106"/>
      <c r="B80" s="119"/>
      <c r="C80" s="120"/>
      <c r="D80" s="124"/>
      <c r="E80" s="121"/>
      <c r="F80" s="121"/>
      <c r="G80" s="121"/>
      <c r="H80" s="112"/>
      <c r="I80" s="112"/>
      <c r="J80" s="112"/>
      <c r="K80" s="112"/>
      <c r="L80" s="112"/>
      <c r="M80" s="112"/>
      <c r="N80" s="112"/>
      <c r="O80" s="113"/>
      <c r="P80" s="113"/>
      <c r="Q80" s="113"/>
      <c r="R80" s="113"/>
      <c r="S80" s="113"/>
      <c r="T80" s="113"/>
      <c r="U80" s="121"/>
      <c r="V80" s="121"/>
      <c r="W80" s="121"/>
      <c r="X80" s="121"/>
      <c r="Y80" s="110"/>
    </row>
    <row r="81" spans="1:27" ht="15" hidden="1" customHeight="1">
      <c r="A81" s="106"/>
      <c r="B81" s="119"/>
      <c r="C81" s="120"/>
      <c r="D81" s="124"/>
      <c r="E81" s="126"/>
      <c r="F81" s="502" t="s">
        <v>63</v>
      </c>
      <c r="G81" s="502"/>
      <c r="H81" s="502"/>
      <c r="I81" s="502"/>
      <c r="J81" s="502"/>
      <c r="K81" s="502"/>
      <c r="L81" s="502"/>
      <c r="M81" s="502"/>
      <c r="N81" s="502"/>
      <c r="O81" s="502"/>
      <c r="P81" s="502"/>
      <c r="Q81" s="502"/>
      <c r="R81" s="502"/>
      <c r="S81" s="502"/>
      <c r="T81" s="113"/>
      <c r="U81" s="121"/>
      <c r="V81" s="121"/>
      <c r="W81" s="121"/>
      <c r="X81" s="121"/>
      <c r="Y81" s="110"/>
      <c r="AA81" s="115" t="s">
        <v>61</v>
      </c>
    </row>
    <row r="82" spans="1:27" ht="15" hidden="1" customHeight="1">
      <c r="A82" s="106"/>
      <c r="B82" s="119"/>
      <c r="C82" s="120"/>
      <c r="D82" s="124"/>
      <c r="E82" s="121"/>
      <c r="F82" s="121"/>
      <c r="G82" s="121"/>
      <c r="H82" s="112"/>
      <c r="I82" s="112"/>
      <c r="J82" s="112"/>
      <c r="K82" s="112"/>
      <c r="L82" s="112"/>
      <c r="M82" s="112"/>
      <c r="N82" s="112"/>
      <c r="O82" s="113"/>
      <c r="P82" s="113"/>
      <c r="Q82" s="113"/>
      <c r="R82" s="113"/>
      <c r="S82" s="113"/>
      <c r="T82" s="113"/>
      <c r="U82" s="121"/>
      <c r="V82" s="121"/>
      <c r="W82" s="121"/>
      <c r="X82" s="121"/>
      <c r="Y82" s="110"/>
    </row>
    <row r="83" spans="1:27" ht="15" hidden="1">
      <c r="A83" s="106"/>
      <c r="B83" s="119"/>
      <c r="C83" s="120"/>
      <c r="D83" s="124"/>
      <c r="E83" s="121"/>
      <c r="F83" s="502" t="s">
        <v>62</v>
      </c>
      <c r="G83" s="502"/>
      <c r="H83" s="502"/>
      <c r="I83" s="502"/>
      <c r="J83" s="502"/>
      <c r="K83" s="502"/>
      <c r="L83" s="502"/>
      <c r="M83" s="502"/>
      <c r="N83" s="502"/>
      <c r="O83" s="502"/>
      <c r="P83" s="502"/>
      <c r="Q83" s="502"/>
      <c r="R83" s="502"/>
      <c r="S83" s="502"/>
      <c r="T83" s="502"/>
      <c r="U83" s="502"/>
      <c r="V83" s="502"/>
      <c r="W83" s="502"/>
      <c r="X83" s="502"/>
      <c r="Y83" s="110"/>
    </row>
    <row r="84" spans="1:27" ht="15" hidden="1">
      <c r="A84" s="106"/>
      <c r="B84" s="119"/>
      <c r="C84" s="120"/>
      <c r="D84" s="124"/>
      <c r="E84" s="121"/>
      <c r="F84" s="121"/>
      <c r="G84" s="121"/>
      <c r="H84" s="121"/>
      <c r="I84" s="121"/>
      <c r="J84" s="121"/>
      <c r="K84" s="121"/>
      <c r="L84" s="121"/>
      <c r="M84" s="121"/>
      <c r="N84" s="121"/>
      <c r="O84" s="121"/>
      <c r="P84" s="121"/>
      <c r="Q84" s="121"/>
      <c r="R84" s="121"/>
      <c r="S84" s="121"/>
      <c r="T84" s="121"/>
      <c r="U84" s="121"/>
      <c r="V84" s="121"/>
      <c r="W84" s="121"/>
      <c r="X84" s="121"/>
      <c r="Y84" s="110"/>
    </row>
    <row r="85" spans="1:27" ht="15" hidden="1">
      <c r="A85" s="106"/>
      <c r="B85" s="119"/>
      <c r="C85" s="120"/>
      <c r="D85" s="124"/>
      <c r="E85" s="121"/>
      <c r="F85" s="121"/>
      <c r="G85" s="121"/>
      <c r="H85" s="121"/>
      <c r="I85" s="121"/>
      <c r="J85" s="121"/>
      <c r="K85" s="121"/>
      <c r="L85" s="121"/>
      <c r="M85" s="121"/>
      <c r="N85" s="121"/>
      <c r="O85" s="121"/>
      <c r="P85" s="121"/>
      <c r="Q85" s="121"/>
      <c r="R85" s="121"/>
      <c r="S85" s="121"/>
      <c r="T85" s="121"/>
      <c r="U85" s="121"/>
      <c r="V85" s="121"/>
      <c r="W85" s="121"/>
      <c r="X85" s="121"/>
      <c r="Y85" s="110"/>
    </row>
    <row r="86" spans="1:27" ht="15" hidden="1">
      <c r="A86" s="106"/>
      <c r="B86" s="119"/>
      <c r="C86" s="120"/>
      <c r="D86" s="124"/>
      <c r="E86" s="121"/>
      <c r="F86" s="121"/>
      <c r="G86" s="121"/>
      <c r="H86" s="121"/>
      <c r="I86" s="121"/>
      <c r="J86" s="121"/>
      <c r="K86" s="121"/>
      <c r="L86" s="121"/>
      <c r="M86" s="121"/>
      <c r="N86" s="121"/>
      <c r="O86" s="121"/>
      <c r="P86" s="121"/>
      <c r="Q86" s="121"/>
      <c r="R86" s="121"/>
      <c r="S86" s="121"/>
      <c r="T86" s="121"/>
      <c r="U86" s="121"/>
      <c r="V86" s="121"/>
      <c r="W86" s="121"/>
      <c r="X86" s="121"/>
      <c r="Y86" s="110"/>
    </row>
    <row r="87" spans="1:27" ht="15" hidden="1">
      <c r="A87" s="106"/>
      <c r="B87" s="119"/>
      <c r="C87" s="120"/>
      <c r="D87" s="124"/>
      <c r="E87" s="121"/>
      <c r="F87" s="121"/>
      <c r="G87" s="121"/>
      <c r="H87" s="121"/>
      <c r="I87" s="121"/>
      <c r="J87" s="121"/>
      <c r="K87" s="121"/>
      <c r="L87" s="121"/>
      <c r="M87" s="121"/>
      <c r="N87" s="121"/>
      <c r="O87" s="121"/>
      <c r="P87" s="121"/>
      <c r="Q87" s="121"/>
      <c r="R87" s="121"/>
      <c r="S87" s="121"/>
      <c r="T87" s="121"/>
      <c r="U87" s="121"/>
      <c r="V87" s="121"/>
      <c r="W87" s="121"/>
      <c r="X87" s="121"/>
      <c r="Y87" s="110"/>
    </row>
    <row r="88" spans="1:27" ht="15" hidden="1" customHeight="1">
      <c r="A88" s="106"/>
      <c r="B88" s="119"/>
      <c r="C88" s="120"/>
      <c r="D88" s="124"/>
      <c r="E88" s="121"/>
      <c r="F88" s="121"/>
      <c r="G88" s="121"/>
      <c r="H88" s="121"/>
      <c r="I88" s="121"/>
      <c r="J88" s="121"/>
      <c r="K88" s="121"/>
      <c r="L88" s="121"/>
      <c r="M88" s="121"/>
      <c r="N88" s="121"/>
      <c r="O88" s="121"/>
      <c r="P88" s="121"/>
      <c r="Q88" s="121"/>
      <c r="R88" s="121"/>
      <c r="S88" s="121"/>
      <c r="T88" s="121"/>
      <c r="U88" s="121"/>
      <c r="V88" s="121"/>
      <c r="W88" s="121"/>
      <c r="X88" s="121"/>
      <c r="Y88" s="110"/>
    </row>
    <row r="89" spans="1:27" ht="15" hidden="1" customHeight="1">
      <c r="A89" s="106"/>
      <c r="B89" s="119"/>
      <c r="C89" s="120"/>
      <c r="D89" s="124"/>
      <c r="E89" s="121"/>
      <c r="F89" s="121"/>
      <c r="G89" s="121"/>
      <c r="H89" s="121"/>
      <c r="I89" s="121"/>
      <c r="J89" s="121"/>
      <c r="K89" s="121"/>
      <c r="L89" s="121"/>
      <c r="M89" s="121"/>
      <c r="N89" s="121"/>
      <c r="O89" s="121"/>
      <c r="P89" s="121"/>
      <c r="Q89" s="121"/>
      <c r="R89" s="121"/>
      <c r="S89" s="121"/>
      <c r="T89" s="121"/>
      <c r="U89" s="121"/>
      <c r="V89" s="121"/>
      <c r="W89" s="121"/>
      <c r="X89" s="121"/>
      <c r="Y89" s="110"/>
    </row>
    <row r="90" spans="1:27" ht="15" hidden="1" customHeight="1">
      <c r="A90" s="106"/>
      <c r="B90" s="119"/>
      <c r="C90" s="120"/>
      <c r="D90" s="124"/>
      <c r="E90" s="121"/>
      <c r="F90" s="121"/>
      <c r="G90" s="121"/>
      <c r="H90" s="121"/>
      <c r="I90" s="121"/>
      <c r="J90" s="121"/>
      <c r="K90" s="121"/>
      <c r="L90" s="121"/>
      <c r="M90" s="121"/>
      <c r="N90" s="121"/>
      <c r="O90" s="121"/>
      <c r="P90" s="121"/>
      <c r="Q90" s="121"/>
      <c r="R90" s="121"/>
      <c r="S90" s="121"/>
      <c r="T90" s="121"/>
      <c r="U90" s="121"/>
      <c r="V90" s="121"/>
      <c r="W90" s="121"/>
      <c r="X90" s="121"/>
      <c r="Y90" s="110"/>
    </row>
    <row r="91" spans="1:27" ht="15" hidden="1" customHeight="1">
      <c r="A91" s="106"/>
      <c r="B91" s="119"/>
      <c r="C91" s="120"/>
      <c r="D91" s="124"/>
      <c r="E91" s="121"/>
      <c r="F91" s="121"/>
      <c r="G91" s="121"/>
      <c r="H91" s="121"/>
      <c r="I91" s="121"/>
      <c r="J91" s="121"/>
      <c r="K91" s="121"/>
      <c r="L91" s="121"/>
      <c r="M91" s="121"/>
      <c r="N91" s="121"/>
      <c r="O91" s="121"/>
      <c r="P91" s="121"/>
      <c r="Q91" s="121"/>
      <c r="R91" s="121"/>
      <c r="S91" s="121"/>
      <c r="T91" s="121"/>
      <c r="U91" s="121"/>
      <c r="V91" s="121"/>
      <c r="W91" s="121"/>
      <c r="X91" s="121"/>
      <c r="Y91" s="110"/>
    </row>
    <row r="92" spans="1:27" ht="15" hidden="1" customHeight="1">
      <c r="A92" s="106"/>
      <c r="B92" s="119"/>
      <c r="C92" s="120"/>
      <c r="D92" s="124"/>
      <c r="E92" s="121"/>
      <c r="F92" s="121"/>
      <c r="G92" s="121"/>
      <c r="H92" s="121"/>
      <c r="I92" s="121"/>
      <c r="J92" s="121"/>
      <c r="K92" s="121"/>
      <c r="L92" s="121"/>
      <c r="M92" s="121"/>
      <c r="N92" s="121"/>
      <c r="O92" s="121"/>
      <c r="P92" s="121"/>
      <c r="Q92" s="121"/>
      <c r="R92" s="121"/>
      <c r="S92" s="121"/>
      <c r="T92" s="121"/>
      <c r="U92" s="121"/>
      <c r="V92" s="121"/>
      <c r="W92" s="121"/>
      <c r="X92" s="121"/>
      <c r="Y92" s="110"/>
    </row>
    <row r="93" spans="1:27" ht="11.1" hidden="1" customHeight="1">
      <c r="A93" s="106"/>
      <c r="B93" s="119"/>
      <c r="C93" s="120"/>
      <c r="D93" s="124"/>
      <c r="E93" s="121"/>
      <c r="F93" s="121"/>
      <c r="G93" s="121"/>
      <c r="H93" s="121"/>
      <c r="I93" s="121"/>
      <c r="J93" s="121"/>
      <c r="K93" s="121"/>
      <c r="L93" s="121"/>
      <c r="M93" s="121"/>
      <c r="N93" s="121"/>
      <c r="O93" s="121"/>
      <c r="P93" s="121"/>
      <c r="Q93" s="121"/>
      <c r="R93" s="121"/>
      <c r="S93" s="121"/>
      <c r="T93" s="121"/>
      <c r="U93" s="121"/>
      <c r="V93" s="121"/>
      <c r="W93" s="121"/>
      <c r="X93" s="121"/>
      <c r="Y93" s="110"/>
    </row>
    <row r="94" spans="1:27" ht="15" customHeight="1">
      <c r="A94" s="106"/>
      <c r="B94" s="127"/>
      <c r="C94" s="128"/>
      <c r="D94" s="129"/>
      <c r="E94" s="130"/>
      <c r="F94" s="130"/>
      <c r="G94" s="130"/>
      <c r="H94" s="130"/>
      <c r="I94" s="130"/>
      <c r="J94" s="130"/>
      <c r="K94" s="130"/>
      <c r="L94" s="130"/>
      <c r="M94" s="130"/>
      <c r="N94" s="130"/>
      <c r="O94" s="130"/>
      <c r="P94" s="130"/>
      <c r="Q94" s="130"/>
      <c r="R94" s="130"/>
      <c r="S94" s="130"/>
      <c r="T94" s="130"/>
      <c r="U94" s="130"/>
      <c r="V94" s="130"/>
      <c r="W94" s="130"/>
      <c r="X94" s="130"/>
      <c r="Y94" s="114"/>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LIMIT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20"/>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2" t="s">
        <v>14</v>
      </c>
      <c r="B1" s="42" t="s">
        <v>15</v>
      </c>
      <c r="C1" s="42" t="s">
        <v>16</v>
      </c>
      <c r="D1" s="4"/>
    </row>
    <row r="2" spans="1:4">
      <c r="A2" s="324">
        <v>45112.551863425928</v>
      </c>
      <c r="B2" s="6" t="s">
        <v>369</v>
      </c>
      <c r="C2" s="6" t="s">
        <v>220</v>
      </c>
    </row>
    <row r="3" spans="1:4">
      <c r="A3" s="324">
        <v>45112.552002314813</v>
      </c>
      <c r="B3" s="6" t="s">
        <v>369</v>
      </c>
      <c r="C3" s="6" t="s">
        <v>220</v>
      </c>
    </row>
    <row r="4" spans="1:4">
      <c r="A4" s="324">
        <v>45112.55201388889</v>
      </c>
      <c r="B4" s="6" t="s">
        <v>383</v>
      </c>
      <c r="C4" s="6" t="s">
        <v>220</v>
      </c>
    </row>
    <row r="5" spans="1:4" ht="56.25">
      <c r="A5" s="324">
        <v>45112.55201388889</v>
      </c>
      <c r="B5" s="6" t="s">
        <v>384</v>
      </c>
      <c r="C5" s="6" t="s">
        <v>220</v>
      </c>
    </row>
    <row r="6" spans="1:4">
      <c r="A6" s="324">
        <v>45112.55201388889</v>
      </c>
      <c r="B6" s="6" t="s">
        <v>385</v>
      </c>
      <c r="C6" s="6" t="s">
        <v>220</v>
      </c>
    </row>
    <row r="7" spans="1:4">
      <c r="A7" s="324">
        <v>45112.552048611113</v>
      </c>
      <c r="B7" s="6" t="s">
        <v>386</v>
      </c>
      <c r="C7" s="6" t="s">
        <v>220</v>
      </c>
    </row>
    <row r="8" spans="1:4" ht="22.5">
      <c r="A8" s="324">
        <v>45112.552175925928</v>
      </c>
      <c r="B8" s="6" t="s">
        <v>387</v>
      </c>
      <c r="C8" s="6" t="s">
        <v>220</v>
      </c>
    </row>
    <row r="9" spans="1:4" ht="22.5">
      <c r="A9" s="324">
        <v>45112.552187499998</v>
      </c>
      <c r="B9" s="6" t="s">
        <v>388</v>
      </c>
      <c r="C9" s="6" t="s">
        <v>220</v>
      </c>
    </row>
    <row r="10" spans="1:4">
      <c r="A10" s="324">
        <v>45112.552187499998</v>
      </c>
      <c r="B10" s="6" t="s">
        <v>389</v>
      </c>
      <c r="C10" s="6" t="s">
        <v>220</v>
      </c>
    </row>
    <row r="11" spans="1:4" ht="22.5">
      <c r="A11" s="324">
        <v>45112.552222222221</v>
      </c>
      <c r="B11" s="6" t="s">
        <v>390</v>
      </c>
      <c r="C11" s="6" t="s">
        <v>220</v>
      </c>
    </row>
    <row r="12" spans="1:4" ht="22.5">
      <c r="A12" s="324">
        <v>45112.552268518521</v>
      </c>
      <c r="B12" s="6" t="s">
        <v>391</v>
      </c>
      <c r="C12" s="6" t="s">
        <v>220</v>
      </c>
    </row>
    <row r="13" spans="1:4">
      <c r="A13" s="324">
        <v>45112.663171296299</v>
      </c>
      <c r="B13" s="6" t="s">
        <v>369</v>
      </c>
      <c r="C13" s="6" t="s">
        <v>220</v>
      </c>
    </row>
    <row r="14" spans="1:4">
      <c r="A14" s="324">
        <v>45112.663182870368</v>
      </c>
      <c r="B14" s="6" t="s">
        <v>392</v>
      </c>
      <c r="C14" s="6" t="s">
        <v>220</v>
      </c>
    </row>
    <row r="15" spans="1:4">
      <c r="A15" s="324">
        <v>45112.663703703707</v>
      </c>
      <c r="B15" s="6" t="s">
        <v>369</v>
      </c>
      <c r="C15" s="6" t="s">
        <v>220</v>
      </c>
    </row>
    <row r="16" spans="1:4">
      <c r="A16" s="324">
        <v>45112.663715277777</v>
      </c>
      <c r="B16" s="6" t="s">
        <v>392</v>
      </c>
      <c r="C16" s="6" t="s">
        <v>220</v>
      </c>
    </row>
    <row r="17" spans="1:3">
      <c r="A17" s="324">
        <v>45112.664513888885</v>
      </c>
      <c r="B17" s="6" t="s">
        <v>369</v>
      </c>
      <c r="C17" s="6" t="s">
        <v>220</v>
      </c>
    </row>
    <row r="18" spans="1:3">
      <c r="A18" s="324">
        <v>45112.664525462962</v>
      </c>
      <c r="B18" s="6" t="s">
        <v>392</v>
      </c>
      <c r="C18" s="6" t="s">
        <v>220</v>
      </c>
    </row>
    <row r="19" spans="1:3">
      <c r="A19" s="324">
        <v>45114.544456018521</v>
      </c>
      <c r="B19" s="6" t="s">
        <v>369</v>
      </c>
      <c r="C19" s="6" t="s">
        <v>220</v>
      </c>
    </row>
    <row r="20" spans="1:3">
      <c r="A20" s="324">
        <v>45114.544895833336</v>
      </c>
      <c r="B20" s="6" t="s">
        <v>392</v>
      </c>
      <c r="C20" s="6" t="s">
        <v>220</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7"/>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5" hidden="1" customWidth="1"/>
    <col min="4" max="4" width="3.7109375" style="86" customWidth="1"/>
    <col min="5" max="5" width="42.7109375" style="86" customWidth="1"/>
    <col min="6" max="6" width="50.7109375" style="13" customWidth="1"/>
    <col min="7" max="7" width="3.7109375" style="98" customWidth="1"/>
    <col min="8" max="8" width="9.140625" style="86"/>
    <col min="9" max="9" width="9.140625" style="23" customWidth="1"/>
    <col min="10" max="10" width="9.140625" style="13"/>
    <col min="11" max="11" width="3.140625" style="13" customWidth="1"/>
    <col min="12" max="16" width="9.140625" style="13"/>
    <col min="17" max="17" width="9.140625" style="201"/>
    <col min="18" max="16384" width="9.140625" style="13"/>
  </cols>
  <sheetData>
    <row r="1" spans="1:17" s="12" customFormat="1" ht="13.5" hidden="1" customHeight="1">
      <c r="A1" s="10"/>
      <c r="B1" s="11"/>
      <c r="F1" s="12">
        <v>31669454</v>
      </c>
      <c r="G1" s="96"/>
      <c r="I1" s="97"/>
      <c r="Q1" s="199"/>
    </row>
    <row r="2" spans="1:17" s="12" customFormat="1" ht="12" hidden="1" customHeight="1">
      <c r="A2" s="10"/>
      <c r="B2" s="11"/>
      <c r="G2" s="96"/>
      <c r="I2" s="97"/>
      <c r="Q2" s="199"/>
    </row>
    <row r="3" spans="1:17" s="86" customFormat="1" hidden="1">
      <c r="A3" s="12"/>
      <c r="B3" s="11"/>
      <c r="C3" s="85"/>
      <c r="G3" s="98"/>
      <c r="I3" s="97"/>
      <c r="Q3" s="200"/>
    </row>
    <row r="4" spans="1:17" s="86" customFormat="1" ht="11.25" customHeight="1">
      <c r="A4" s="12"/>
      <c r="B4" s="11"/>
      <c r="C4" s="85"/>
      <c r="D4" s="87"/>
      <c r="E4" s="87"/>
      <c r="F4" s="99" t="str">
        <f>version</f>
        <v>Версия 1.0.2</v>
      </c>
      <c r="G4" s="98"/>
      <c r="I4" s="97"/>
      <c r="Q4" s="200"/>
    </row>
    <row r="5" spans="1:17" s="86" customFormat="1" ht="39.950000000000003" customHeight="1">
      <c r="A5" s="12"/>
      <c r="B5" s="11"/>
      <c r="C5" s="85"/>
      <c r="D5" s="87"/>
      <c r="E5" s="515" t="s">
        <v>337</v>
      </c>
      <c r="F5" s="515"/>
      <c r="G5" s="100"/>
      <c r="I5" s="97"/>
      <c r="Q5" s="200"/>
    </row>
    <row r="6" spans="1:17" ht="11.25" customHeight="1">
      <c r="D6" s="87"/>
      <c r="E6" s="88"/>
      <c r="F6" s="101"/>
      <c r="G6" s="100"/>
    </row>
    <row r="7" spans="1:17" ht="19.5" customHeight="1">
      <c r="D7" s="87"/>
      <c r="E7" s="88" t="s">
        <v>3</v>
      </c>
      <c r="F7" s="43" t="s">
        <v>196</v>
      </c>
      <c r="G7" s="100"/>
    </row>
    <row r="8" spans="1:17" s="86" customFormat="1" ht="9.9499999999999993" hidden="1" customHeight="1">
      <c r="A8" s="89"/>
      <c r="B8" s="11"/>
      <c r="C8" s="85"/>
      <c r="D8" s="90"/>
      <c r="E8" s="88"/>
      <c r="F8" s="104"/>
      <c r="G8" s="102"/>
      <c r="I8" s="97"/>
      <c r="Q8" s="200"/>
    </row>
    <row r="9" spans="1:17" ht="19.5" hidden="1" customHeight="1">
      <c r="D9" s="87"/>
      <c r="E9" s="148" t="s">
        <v>139</v>
      </c>
      <c r="F9" s="149" t="s">
        <v>47</v>
      </c>
      <c r="G9" s="87"/>
    </row>
    <row r="10" spans="1:17" s="86" customFormat="1" ht="9.9499999999999993" customHeight="1">
      <c r="A10" s="89"/>
      <c r="B10" s="11"/>
      <c r="C10" s="85"/>
      <c r="D10" s="90"/>
      <c r="E10" s="88"/>
      <c r="F10" s="104"/>
      <c r="G10" s="102"/>
      <c r="I10" s="97"/>
      <c r="Q10" s="200"/>
    </row>
    <row r="11" spans="1:17" ht="33.75">
      <c r="D11" s="87"/>
      <c r="E11" s="88" t="s">
        <v>228</v>
      </c>
      <c r="F11" s="330" t="s">
        <v>19</v>
      </c>
      <c r="G11" s="87"/>
    </row>
    <row r="12" spans="1:17" s="86" customFormat="1" ht="9.9499999999999993" customHeight="1">
      <c r="A12" s="89"/>
      <c r="B12" s="11"/>
      <c r="C12" s="85"/>
      <c r="D12" s="90"/>
      <c r="E12" s="88"/>
      <c r="F12" s="104"/>
      <c r="G12" s="102"/>
      <c r="I12" s="97"/>
      <c r="Q12" s="200"/>
    </row>
    <row r="13" spans="1:17" ht="19.5" customHeight="1">
      <c r="A13" s="89"/>
      <c r="D13" s="90"/>
      <c r="E13" s="91" t="s">
        <v>156</v>
      </c>
      <c r="F13" s="220" t="s">
        <v>226</v>
      </c>
      <c r="G13" s="102"/>
    </row>
    <row r="14" spans="1:17" ht="22.5" hidden="1">
      <c r="A14" s="89"/>
      <c r="D14" s="90"/>
      <c r="E14" s="91" t="s">
        <v>120</v>
      </c>
      <c r="F14" s="294" t="s">
        <v>370</v>
      </c>
      <c r="G14" s="102"/>
    </row>
    <row r="15" spans="1:17" s="86" customFormat="1" ht="9.9499999999999993" hidden="1" customHeight="1">
      <c r="A15" s="89"/>
      <c r="B15" s="11"/>
      <c r="C15" s="85"/>
      <c r="D15" s="90"/>
      <c r="E15" s="88"/>
      <c r="F15" s="104"/>
      <c r="G15" s="102"/>
      <c r="I15" s="97"/>
      <c r="Q15" s="200"/>
    </row>
    <row r="16" spans="1:17" ht="33.75" hidden="1" customHeight="1">
      <c r="A16" s="89"/>
      <c r="D16" s="90"/>
      <c r="E16" s="148" t="s">
        <v>157</v>
      </c>
      <c r="F16" s="170"/>
      <c r="G16" s="102"/>
    </row>
    <row r="17" spans="1:17" ht="33.75" hidden="1" customHeight="1">
      <c r="A17" s="89"/>
      <c r="D17" s="90"/>
      <c r="E17" s="148" t="s">
        <v>158</v>
      </c>
      <c r="F17" s="171"/>
      <c r="G17" s="102"/>
    </row>
    <row r="18" spans="1:17" s="86" customFormat="1" ht="3" customHeight="1">
      <c r="A18" s="89"/>
      <c r="B18" s="11"/>
      <c r="C18" s="85"/>
      <c r="D18" s="90"/>
      <c r="E18" s="88"/>
      <c r="F18" s="104"/>
      <c r="G18" s="102"/>
      <c r="I18" s="97"/>
      <c r="Q18" s="200"/>
    </row>
    <row r="19" spans="1:17" s="86" customFormat="1" ht="19.5" customHeight="1">
      <c r="A19" s="89"/>
      <c r="B19" s="11"/>
      <c r="C19" s="85"/>
      <c r="D19" s="90"/>
      <c r="E19" s="88"/>
      <c r="F19" s="104" t="s">
        <v>113</v>
      </c>
      <c r="G19" s="102"/>
      <c r="I19" s="97"/>
      <c r="Q19" s="200"/>
    </row>
    <row r="20" spans="1:17" ht="19.5" customHeight="1">
      <c r="A20" s="89"/>
      <c r="C20" s="212">
        <v>2023</v>
      </c>
      <c r="D20" s="90"/>
      <c r="E20" s="88" t="s">
        <v>115</v>
      </c>
      <c r="F20" s="187">
        <v>2023</v>
      </c>
      <c r="G20" s="102"/>
    </row>
    <row r="21" spans="1:17" ht="19.5" customHeight="1">
      <c r="A21" s="89"/>
      <c r="C21" s="212" t="s">
        <v>58</v>
      </c>
      <c r="D21" s="90"/>
      <c r="E21" s="88" t="s">
        <v>114</v>
      </c>
      <c r="F21" s="187" t="s">
        <v>58</v>
      </c>
      <c r="G21" s="102"/>
    </row>
    <row r="22" spans="1:17" s="86" customFormat="1" ht="9.9499999999999993" customHeight="1">
      <c r="A22" s="89"/>
      <c r="B22" s="11"/>
      <c r="C22" s="85"/>
      <c r="D22" s="90"/>
      <c r="E22" s="88"/>
      <c r="F22" s="104"/>
      <c r="G22" s="102"/>
      <c r="I22" s="97"/>
      <c r="Q22" s="200"/>
    </row>
    <row r="23" spans="1:17" ht="33.75" customHeight="1">
      <c r="D23" s="87"/>
      <c r="E23" s="91" t="s">
        <v>27</v>
      </c>
      <c r="F23" s="330" t="s">
        <v>19</v>
      </c>
      <c r="G23" s="87"/>
    </row>
    <row r="24" spans="1:17" s="86" customFormat="1" ht="3.6" customHeight="1">
      <c r="A24" s="12"/>
      <c r="B24" s="11"/>
      <c r="C24" s="85"/>
      <c r="D24" s="87"/>
      <c r="E24" s="88"/>
      <c r="F24" s="88"/>
      <c r="G24" s="88"/>
      <c r="H24" s="88"/>
      <c r="I24" s="97"/>
      <c r="Q24" s="200"/>
    </row>
    <row r="25" spans="1:17" s="86" customFormat="1" ht="30" customHeight="1">
      <c r="A25" s="12"/>
      <c r="B25" s="11"/>
      <c r="C25" s="92"/>
      <c r="D25" s="90"/>
      <c r="E25" s="93"/>
      <c r="F25" s="104"/>
      <c r="G25" s="103"/>
      <c r="I25" s="97"/>
      <c r="Q25" s="200"/>
    </row>
    <row r="26" spans="1:17" ht="22.5">
      <c r="C26" s="92"/>
      <c r="D26" s="90"/>
      <c r="E26" s="94" t="s">
        <v>326</v>
      </c>
      <c r="F26" s="44" t="s">
        <v>642</v>
      </c>
      <c r="G26" s="103"/>
    </row>
    <row r="27" spans="1:17" ht="19.5" hidden="1" customHeight="1">
      <c r="C27" s="92"/>
      <c r="D27" s="90"/>
      <c r="E27" s="94" t="s">
        <v>327</v>
      </c>
      <c r="F27" s="45"/>
      <c r="G27" s="103"/>
    </row>
    <row r="28" spans="1:17">
      <c r="C28" s="92"/>
      <c r="D28" s="90"/>
      <c r="E28" s="93" t="s">
        <v>4</v>
      </c>
      <c r="F28" s="44" t="s">
        <v>643</v>
      </c>
      <c r="G28" s="103"/>
    </row>
    <row r="29" spans="1:17">
      <c r="C29" s="92"/>
      <c r="D29" s="90"/>
      <c r="E29" s="93" t="s">
        <v>5</v>
      </c>
      <c r="F29" s="44" t="s">
        <v>433</v>
      </c>
      <c r="G29" s="103"/>
      <c r="H29" s="14"/>
    </row>
    <row r="30" spans="1:17" ht="19.5" hidden="1" customHeight="1">
      <c r="C30" s="92"/>
      <c r="D30" s="90"/>
      <c r="E30" s="93" t="s">
        <v>116</v>
      </c>
      <c r="F30" s="45"/>
      <c r="G30" s="103"/>
      <c r="H30" s="14"/>
    </row>
    <row r="31" spans="1:17" s="86" customFormat="1" ht="9.75" customHeight="1">
      <c r="A31" s="89"/>
      <c r="B31" s="11"/>
      <c r="C31" s="85"/>
      <c r="D31" s="90"/>
      <c r="E31" s="88"/>
      <c r="F31" s="104"/>
      <c r="G31" s="102"/>
      <c r="I31" s="97"/>
      <c r="Q31" s="200"/>
    </row>
    <row r="32" spans="1:17" ht="27.75" customHeight="1">
      <c r="A32" s="89"/>
      <c r="D32" s="90"/>
      <c r="E32" s="91" t="s">
        <v>330</v>
      </c>
      <c r="F32" s="331" t="s">
        <v>332</v>
      </c>
      <c r="G32" s="102"/>
    </row>
    <row r="33" spans="1:17" s="86" customFormat="1" ht="9.75" customHeight="1">
      <c r="A33" s="89"/>
      <c r="B33" s="11"/>
      <c r="C33" s="85"/>
      <c r="D33" s="90"/>
      <c r="E33" s="88"/>
      <c r="F33" s="104"/>
      <c r="G33" s="102"/>
      <c r="I33" s="97"/>
      <c r="Q33" s="200"/>
    </row>
    <row r="34" spans="1:17" ht="19.5" customHeight="1">
      <c r="A34" s="15"/>
      <c r="B34" s="16"/>
      <c r="D34" s="39"/>
      <c r="E34" s="95" t="s">
        <v>101</v>
      </c>
      <c r="F34" s="326" t="s">
        <v>1254</v>
      </c>
      <c r="G34" s="102"/>
    </row>
    <row r="35" spans="1:17" ht="19.5" customHeight="1">
      <c r="A35" s="15"/>
      <c r="B35" s="16"/>
      <c r="D35" s="39"/>
      <c r="E35" s="95" t="s">
        <v>108</v>
      </c>
      <c r="F35" s="326" t="s">
        <v>1255</v>
      </c>
      <c r="G35" s="102"/>
    </row>
    <row r="36" spans="1:17" s="86" customFormat="1" ht="3" customHeight="1">
      <c r="A36" s="15"/>
      <c r="B36" s="16"/>
      <c r="C36" s="85"/>
      <c r="D36" s="39"/>
      <c r="E36" s="95"/>
      <c r="F36" s="95"/>
      <c r="G36" s="102"/>
      <c r="I36" s="97"/>
      <c r="Q36" s="200"/>
    </row>
    <row r="37" spans="1:17" s="86" customFormat="1" ht="19.5" customHeight="1">
      <c r="A37" s="12"/>
      <c r="B37" s="11"/>
      <c r="C37" s="85"/>
      <c r="E37" s="52"/>
      <c r="F37" s="102" t="s">
        <v>202</v>
      </c>
      <c r="G37" s="98"/>
      <c r="I37" s="97"/>
      <c r="Q37" s="200"/>
    </row>
    <row r="38" spans="1:17" ht="19.5" customHeight="1">
      <c r="E38" s="95" t="s">
        <v>21</v>
      </c>
      <c r="F38" s="327" t="s">
        <v>1256</v>
      </c>
    </row>
    <row r="39" spans="1:17" ht="19.5" customHeight="1">
      <c r="E39" s="95" t="s">
        <v>22</v>
      </c>
      <c r="F39" s="327" t="s">
        <v>1257</v>
      </c>
    </row>
    <row r="40" spans="1:17" ht="19.5" customHeight="1">
      <c r="E40" s="95" t="s">
        <v>28</v>
      </c>
      <c r="F40" s="327" t="s">
        <v>1258</v>
      </c>
    </row>
    <row r="41" spans="1:17" ht="19.5" customHeight="1">
      <c r="E41" s="95" t="s">
        <v>23</v>
      </c>
      <c r="F41" s="327" t="s">
        <v>1259</v>
      </c>
    </row>
    <row r="42" spans="1:17" ht="3" customHeight="1">
      <c r="E42" s="95"/>
      <c r="F42" s="39"/>
    </row>
    <row r="43" spans="1:17" ht="30" customHeight="1">
      <c r="E43" s="95"/>
      <c r="F43" s="39"/>
    </row>
    <row r="44" spans="1:17" ht="9.9499999999999993" customHeight="1"/>
    <row r="45" spans="1:17" ht="88.5" hidden="1" customHeight="1">
      <c r="E45" s="516" t="s">
        <v>336</v>
      </c>
      <c r="F45" s="516"/>
    </row>
    <row r="47" spans="1:17">
      <c r="A47" s="86"/>
    </row>
  </sheetData>
  <sheetProtection password="FA9C" sheet="1" objects="1" scenarios="1" formatColumns="0" formatRows="0"/>
  <dataConsolidate leftLabels="1"/>
  <mergeCells count="2">
    <mergeCell ref="E5:F5"/>
    <mergeCell ref="E45:F4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8:F40">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37"/>
  <sheetViews>
    <sheetView showGridLines="0" topLeftCell="C3" zoomScaleNormal="100" workbookViewId="0">
      <selection activeCell="E27" sqref="E27:E31"/>
    </sheetView>
  </sheetViews>
  <sheetFormatPr defaultRowHeight="14.25"/>
  <cols>
    <col min="1" max="1" width="9.140625" style="337" hidden="1" customWidth="1"/>
    <col min="2" max="2" width="9.140625" style="334" hidden="1" customWidth="1"/>
    <col min="3" max="3" width="3.7109375" style="350" customWidth="1"/>
    <col min="4" max="4" width="6.28515625" style="334" customWidth="1"/>
    <col min="5" max="5" width="46.42578125" style="334" customWidth="1"/>
    <col min="6" max="6" width="3.7109375" style="334" customWidth="1"/>
    <col min="7" max="7" width="5.7109375" style="334" customWidth="1"/>
    <col min="8" max="8" width="41.42578125" style="334" bestFit="1" customWidth="1"/>
    <col min="9" max="9" width="3.7109375" style="334" customWidth="1"/>
    <col min="10" max="10" width="5.7109375" style="334" customWidth="1"/>
    <col min="11" max="11" width="32.5703125" style="334" customWidth="1"/>
    <col min="12" max="12" width="14.85546875" style="334" customWidth="1"/>
    <col min="13" max="13" width="13.140625" style="428" hidden="1" customWidth="1"/>
    <col min="14" max="16" width="9.140625" style="428" hidden="1" customWidth="1"/>
    <col min="17" max="17" width="25.7109375" style="429" hidden="1" customWidth="1"/>
    <col min="18" max="18" width="14.42578125" style="428" hidden="1" customWidth="1"/>
    <col min="19" max="22" width="9.140625" style="430"/>
    <col min="23" max="16384" width="9.140625" style="334"/>
  </cols>
  <sheetData>
    <row r="1" spans="1:256" s="419" customFormat="1" ht="16.5" hidden="1" customHeight="1">
      <c r="C1" s="420"/>
      <c r="H1" s="420"/>
      <c r="I1" s="420"/>
      <c r="J1" s="420"/>
      <c r="K1" s="420" t="s">
        <v>151</v>
      </c>
      <c r="L1" s="421" t="s">
        <v>142</v>
      </c>
      <c r="M1" s="422" t="s">
        <v>150</v>
      </c>
      <c r="N1" s="422"/>
      <c r="O1" s="422"/>
      <c r="P1" s="422"/>
      <c r="Q1" s="423"/>
      <c r="R1" s="422"/>
      <c r="S1" s="422"/>
      <c r="T1" s="422"/>
      <c r="U1" s="422"/>
      <c r="V1" s="422"/>
      <c r="W1" s="421"/>
      <c r="X1" s="421"/>
      <c r="Y1" s="421"/>
      <c r="Z1" s="421"/>
      <c r="AA1" s="421"/>
      <c r="AB1" s="421"/>
      <c r="AC1" s="421"/>
      <c r="AD1" s="421"/>
      <c r="AE1" s="421"/>
      <c r="AF1" s="421"/>
      <c r="AG1" s="421"/>
      <c r="AH1" s="421"/>
      <c r="AI1" s="421"/>
      <c r="AJ1" s="421"/>
      <c r="AK1" s="421"/>
      <c r="AL1" s="421"/>
      <c r="AM1" s="421"/>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1"/>
      <c r="BX1" s="421"/>
      <c r="BY1" s="421"/>
      <c r="BZ1" s="421"/>
      <c r="CA1" s="421"/>
      <c r="CB1" s="421"/>
      <c r="CC1" s="421"/>
      <c r="CD1" s="421"/>
      <c r="CE1" s="421"/>
      <c r="CF1" s="421"/>
      <c r="CG1" s="421"/>
      <c r="CH1" s="421"/>
      <c r="CI1" s="421"/>
      <c r="CJ1" s="421"/>
      <c r="CK1" s="421"/>
      <c r="CL1" s="421"/>
      <c r="CM1" s="421"/>
      <c r="CN1" s="421"/>
      <c r="CO1" s="421"/>
      <c r="CP1" s="421"/>
      <c r="CQ1" s="421"/>
      <c r="CR1" s="421"/>
      <c r="CS1" s="421"/>
      <c r="CT1" s="421"/>
      <c r="CU1" s="421"/>
      <c r="CV1" s="421"/>
      <c r="CW1" s="421"/>
      <c r="CX1" s="421"/>
      <c r="CY1" s="421"/>
      <c r="CZ1" s="421"/>
      <c r="DA1" s="421"/>
      <c r="DB1" s="421"/>
      <c r="DC1" s="421"/>
      <c r="DD1" s="421"/>
      <c r="DE1" s="421"/>
      <c r="DF1" s="421"/>
      <c r="DG1" s="421"/>
      <c r="DH1" s="421"/>
      <c r="DI1" s="421"/>
      <c r="DJ1" s="421"/>
      <c r="DK1" s="421"/>
      <c r="DL1" s="421"/>
      <c r="DM1" s="421"/>
      <c r="DN1" s="421"/>
      <c r="DO1" s="421"/>
      <c r="DP1" s="421"/>
      <c r="DQ1" s="421"/>
      <c r="DR1" s="421"/>
      <c r="DS1" s="421"/>
      <c r="DT1" s="421"/>
      <c r="DU1" s="421"/>
      <c r="DV1" s="421"/>
      <c r="DW1" s="421"/>
      <c r="DX1" s="421"/>
      <c r="DY1" s="421"/>
      <c r="DZ1" s="421"/>
      <c r="EA1" s="421"/>
      <c r="EB1" s="421"/>
      <c r="EC1" s="421"/>
      <c r="ED1" s="421"/>
      <c r="EE1" s="421"/>
      <c r="EF1" s="421"/>
      <c r="EG1" s="421"/>
      <c r="EH1" s="421"/>
      <c r="EI1" s="421"/>
      <c r="EJ1" s="421"/>
      <c r="EK1" s="421"/>
      <c r="EL1" s="421"/>
      <c r="EM1" s="421"/>
      <c r="EN1" s="421"/>
      <c r="EO1" s="421"/>
      <c r="EP1" s="421"/>
      <c r="EQ1" s="421"/>
      <c r="ER1" s="421"/>
      <c r="ES1" s="421"/>
      <c r="ET1" s="421"/>
      <c r="EU1" s="421"/>
      <c r="EV1" s="421"/>
      <c r="EW1" s="421"/>
      <c r="EX1" s="421"/>
      <c r="EY1" s="421"/>
      <c r="EZ1" s="421"/>
      <c r="FA1" s="421"/>
      <c r="FB1" s="421"/>
      <c r="FC1" s="421"/>
      <c r="FD1" s="421"/>
      <c r="FE1" s="421"/>
      <c r="FF1" s="421"/>
      <c r="FG1" s="421"/>
      <c r="FH1" s="421"/>
      <c r="FI1" s="421"/>
      <c r="FJ1" s="421"/>
      <c r="FK1" s="421"/>
      <c r="FL1" s="421"/>
      <c r="FM1" s="421"/>
      <c r="FN1" s="421"/>
      <c r="FO1" s="421"/>
      <c r="FP1" s="421"/>
      <c r="FQ1" s="421"/>
      <c r="FR1" s="421"/>
      <c r="FS1" s="421"/>
      <c r="FT1" s="421"/>
      <c r="FU1" s="421"/>
      <c r="FV1" s="421"/>
      <c r="FW1" s="421"/>
      <c r="FX1" s="421"/>
      <c r="FY1" s="421"/>
      <c r="FZ1" s="421"/>
      <c r="GA1" s="421"/>
      <c r="GB1" s="421"/>
      <c r="GC1" s="421"/>
      <c r="GD1" s="421"/>
      <c r="GE1" s="421"/>
      <c r="GF1" s="421"/>
      <c r="GG1" s="421"/>
      <c r="GH1" s="421"/>
      <c r="GI1" s="421"/>
      <c r="GJ1" s="421"/>
      <c r="GK1" s="421"/>
      <c r="GL1" s="421"/>
      <c r="GM1" s="421"/>
      <c r="GN1" s="421"/>
      <c r="GO1" s="421"/>
      <c r="GP1" s="421"/>
      <c r="GQ1" s="421"/>
      <c r="GR1" s="421"/>
      <c r="GS1" s="421"/>
      <c r="GT1" s="421"/>
      <c r="GU1" s="421"/>
      <c r="GV1" s="421"/>
      <c r="GW1" s="421"/>
      <c r="GX1" s="421"/>
      <c r="GY1" s="421"/>
      <c r="GZ1" s="421"/>
      <c r="HA1" s="421"/>
      <c r="HB1" s="421"/>
      <c r="HC1" s="421"/>
      <c r="HD1" s="421"/>
      <c r="HE1" s="421"/>
      <c r="HF1" s="421"/>
      <c r="HG1" s="421"/>
      <c r="HH1" s="421"/>
      <c r="HI1" s="421"/>
      <c r="HJ1" s="421"/>
      <c r="HK1" s="421"/>
      <c r="HL1" s="421"/>
      <c r="HM1" s="421"/>
      <c r="HN1" s="421"/>
      <c r="HO1" s="421"/>
      <c r="HP1" s="421"/>
      <c r="HQ1" s="421"/>
      <c r="HR1" s="421"/>
      <c r="HS1" s="421"/>
      <c r="HT1" s="421"/>
      <c r="HU1" s="421"/>
      <c r="HV1" s="421"/>
      <c r="HW1" s="421"/>
      <c r="HX1" s="421"/>
      <c r="HY1" s="421"/>
      <c r="HZ1" s="421"/>
      <c r="IA1" s="421"/>
      <c r="IB1" s="421"/>
      <c r="IC1" s="421"/>
      <c r="ID1" s="421"/>
      <c r="IE1" s="421"/>
      <c r="IF1" s="421"/>
      <c r="IG1" s="421"/>
      <c r="IH1" s="421"/>
      <c r="II1" s="421"/>
      <c r="IJ1" s="421"/>
      <c r="IK1" s="421"/>
      <c r="IL1" s="421"/>
      <c r="IM1" s="421"/>
      <c r="IN1" s="421"/>
      <c r="IO1" s="421"/>
      <c r="IP1" s="421"/>
      <c r="IQ1" s="421"/>
      <c r="IR1" s="421"/>
      <c r="IS1" s="421"/>
      <c r="IT1" s="421"/>
      <c r="IU1" s="421"/>
      <c r="IV1" s="421"/>
    </row>
    <row r="2" spans="1:256" s="427" customFormat="1" ht="16.5" hidden="1" customHeight="1">
      <c r="A2" s="424"/>
      <c r="B2" s="424"/>
      <c r="C2" s="425"/>
      <c r="D2" s="424"/>
      <c r="E2" s="424"/>
      <c r="F2" s="424"/>
      <c r="G2" s="424"/>
      <c r="H2" s="424"/>
      <c r="I2" s="424"/>
      <c r="J2" s="424"/>
      <c r="K2" s="424"/>
      <c r="L2" s="424"/>
      <c r="M2" s="422"/>
      <c r="N2" s="422"/>
      <c r="O2" s="422"/>
      <c r="P2" s="422"/>
      <c r="Q2" s="423"/>
      <c r="R2" s="422"/>
      <c r="S2" s="426"/>
      <c r="T2" s="426"/>
      <c r="U2" s="426"/>
      <c r="V2" s="426"/>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5"/>
      <c r="BZ2" s="425"/>
      <c r="CA2" s="425"/>
      <c r="CB2" s="425"/>
      <c r="CC2" s="425"/>
      <c r="CD2" s="425"/>
      <c r="CE2" s="425"/>
      <c r="CF2" s="425"/>
      <c r="CG2" s="425"/>
      <c r="CH2" s="425"/>
      <c r="CI2" s="425"/>
      <c r="CJ2" s="425"/>
      <c r="CK2" s="425"/>
      <c r="CL2" s="425"/>
      <c r="CM2" s="425"/>
      <c r="CN2" s="425"/>
      <c r="CO2" s="425"/>
      <c r="CP2" s="425"/>
      <c r="CQ2" s="425"/>
      <c r="CR2" s="425"/>
      <c r="CS2" s="425"/>
      <c r="CT2" s="425"/>
      <c r="CU2" s="425"/>
      <c r="CV2" s="425"/>
      <c r="CW2" s="425"/>
      <c r="CX2" s="425"/>
      <c r="CY2" s="425"/>
      <c r="CZ2" s="425"/>
      <c r="DA2" s="425"/>
      <c r="DB2" s="425"/>
      <c r="DC2" s="425"/>
      <c r="DD2" s="425"/>
      <c r="DE2" s="425"/>
      <c r="DF2" s="425"/>
      <c r="DG2" s="425"/>
      <c r="DH2" s="425"/>
      <c r="DI2" s="425"/>
      <c r="DJ2" s="425"/>
      <c r="DK2" s="425"/>
      <c r="DL2" s="425"/>
      <c r="DM2" s="425"/>
      <c r="DN2" s="425"/>
      <c r="DO2" s="425"/>
      <c r="DP2" s="425"/>
      <c r="DQ2" s="425"/>
      <c r="DR2" s="425"/>
      <c r="DS2" s="425"/>
      <c r="DT2" s="425"/>
      <c r="DU2" s="425"/>
      <c r="DV2" s="425"/>
      <c r="DW2" s="425"/>
      <c r="DX2" s="425"/>
      <c r="DY2" s="425"/>
      <c r="DZ2" s="425"/>
      <c r="EA2" s="425"/>
      <c r="EB2" s="425"/>
      <c r="EC2" s="425"/>
      <c r="ED2" s="425"/>
      <c r="EE2" s="425"/>
      <c r="EF2" s="425"/>
      <c r="EG2" s="425"/>
      <c r="EH2" s="425"/>
      <c r="EI2" s="425"/>
      <c r="EJ2" s="425"/>
      <c r="EK2" s="425"/>
      <c r="EL2" s="425"/>
      <c r="EM2" s="425"/>
      <c r="EN2" s="425"/>
      <c r="EO2" s="425"/>
      <c r="EP2" s="425"/>
      <c r="EQ2" s="425"/>
      <c r="ER2" s="425"/>
      <c r="ES2" s="425"/>
      <c r="ET2" s="425"/>
    </row>
    <row r="3" spans="1:256" s="351" customFormat="1" ht="3" customHeight="1">
      <c r="A3" s="337"/>
      <c r="B3" s="334"/>
      <c r="C3" s="340"/>
      <c r="D3" s="345"/>
      <c r="E3" s="345"/>
      <c r="F3" s="345"/>
      <c r="G3" s="345"/>
      <c r="H3" s="345"/>
      <c r="I3" s="345"/>
      <c r="J3" s="345"/>
      <c r="K3" s="345"/>
      <c r="L3" s="346"/>
      <c r="M3" s="428"/>
      <c r="N3" s="428"/>
      <c r="O3" s="428"/>
      <c r="P3" s="428"/>
      <c r="Q3" s="429"/>
      <c r="R3" s="428"/>
      <c r="S3" s="430"/>
      <c r="T3" s="430"/>
      <c r="U3" s="430"/>
      <c r="V3" s="430"/>
    </row>
    <row r="4" spans="1:256" s="351" customFormat="1" ht="22.5">
      <c r="A4" s="337"/>
      <c r="B4" s="334"/>
      <c r="C4" s="340"/>
      <c r="D4" s="533" t="s">
        <v>243</v>
      </c>
      <c r="E4" s="534"/>
      <c r="F4" s="534"/>
      <c r="G4" s="534"/>
      <c r="H4" s="535"/>
      <c r="I4" s="431"/>
      <c r="M4" s="428"/>
      <c r="N4" s="428"/>
      <c r="O4" s="428"/>
      <c r="P4" s="428"/>
      <c r="Q4" s="429"/>
      <c r="R4" s="428"/>
      <c r="S4" s="430"/>
      <c r="T4" s="430"/>
      <c r="U4" s="430"/>
      <c r="V4" s="430"/>
    </row>
    <row r="5" spans="1:256" s="351" customFormat="1" ht="3" hidden="1" customHeight="1">
      <c r="A5" s="337"/>
      <c r="B5" s="334"/>
      <c r="C5" s="340"/>
      <c r="D5" s="345"/>
      <c r="E5" s="345"/>
      <c r="F5" s="345"/>
      <c r="G5" s="345"/>
      <c r="H5" s="336"/>
      <c r="I5" s="336"/>
      <c r="J5" s="336"/>
      <c r="K5" s="336"/>
      <c r="L5" s="335"/>
      <c r="M5" s="428"/>
      <c r="N5" s="428"/>
      <c r="O5" s="428"/>
      <c r="P5" s="428"/>
      <c r="Q5" s="429"/>
      <c r="R5" s="428"/>
      <c r="S5" s="430"/>
      <c r="T5" s="430"/>
      <c r="U5" s="430"/>
      <c r="V5" s="430"/>
    </row>
    <row r="6" spans="1:256" s="351" customFormat="1" ht="20.100000000000001" hidden="1" customHeight="1">
      <c r="A6" s="363"/>
      <c r="B6" s="363"/>
      <c r="C6" s="340"/>
      <c r="D6" s="536"/>
      <c r="E6" s="536"/>
      <c r="F6" s="537" t="s">
        <v>18</v>
      </c>
      <c r="G6" s="537"/>
      <c r="H6" s="336"/>
      <c r="I6" s="336"/>
      <c r="J6" s="352"/>
      <c r="K6" s="353"/>
      <c r="L6" s="353"/>
      <c r="M6" s="428"/>
      <c r="N6" s="428"/>
      <c r="O6" s="428"/>
      <c r="P6" s="428"/>
      <c r="Q6" s="429"/>
      <c r="R6" s="428"/>
      <c r="S6" s="430"/>
      <c r="T6" s="430"/>
      <c r="U6" s="430"/>
      <c r="V6" s="430"/>
    </row>
    <row r="7" spans="1:256" ht="3" customHeight="1"/>
    <row r="8" spans="1:256" s="351" customFormat="1">
      <c r="A8" s="337"/>
      <c r="B8" s="334"/>
      <c r="C8" s="340"/>
      <c r="D8" s="522" t="s">
        <v>244</v>
      </c>
      <c r="E8" s="522"/>
      <c r="F8" s="522" t="s">
        <v>140</v>
      </c>
      <c r="G8" s="522"/>
      <c r="H8" s="522"/>
      <c r="I8" s="538" t="s">
        <v>141</v>
      </c>
      <c r="J8" s="538"/>
      <c r="K8" s="538"/>
      <c r="L8" s="538"/>
      <c r="M8" s="428"/>
      <c r="N8" s="428"/>
      <c r="O8" s="428"/>
      <c r="P8" s="428"/>
      <c r="Q8" s="429"/>
      <c r="R8" s="428"/>
      <c r="S8" s="430"/>
      <c r="T8" s="430"/>
      <c r="U8" s="430"/>
      <c r="V8" s="430"/>
    </row>
    <row r="9" spans="1:256" s="351" customFormat="1" ht="20.25" customHeight="1">
      <c r="A9" s="337"/>
      <c r="B9" s="334"/>
      <c r="C9" s="340"/>
      <c r="D9" s="481" t="s">
        <v>25</v>
      </c>
      <c r="E9" s="481" t="s">
        <v>148</v>
      </c>
      <c r="F9" s="529" t="s">
        <v>25</v>
      </c>
      <c r="G9" s="530"/>
      <c r="H9" s="365" t="s">
        <v>148</v>
      </c>
      <c r="I9" s="531" t="s">
        <v>25</v>
      </c>
      <c r="J9" s="531"/>
      <c r="K9" s="365" t="s">
        <v>148</v>
      </c>
      <c r="L9" s="365" t="s">
        <v>142</v>
      </c>
      <c r="M9" s="457"/>
      <c r="N9" s="457"/>
      <c r="O9" s="457"/>
      <c r="P9" s="457"/>
      <c r="Q9" s="458"/>
      <c r="R9" s="457"/>
      <c r="S9" s="430"/>
      <c r="T9" s="430"/>
      <c r="U9" s="430"/>
      <c r="V9" s="430"/>
    </row>
    <row r="10" spans="1:256" ht="12" customHeight="1">
      <c r="C10" s="344"/>
      <c r="D10" s="482" t="s">
        <v>26</v>
      </c>
      <c r="E10" s="482" t="s">
        <v>0</v>
      </c>
      <c r="F10" s="532" t="s">
        <v>1</v>
      </c>
      <c r="G10" s="532"/>
      <c r="H10" s="482" t="s">
        <v>2</v>
      </c>
      <c r="I10" s="532" t="s">
        <v>12</v>
      </c>
      <c r="J10" s="532"/>
      <c r="K10" s="482" t="s">
        <v>13</v>
      </c>
      <c r="L10" s="482" t="s">
        <v>31</v>
      </c>
      <c r="M10" s="457"/>
      <c r="N10" s="457"/>
      <c r="O10" s="457"/>
      <c r="P10" s="457"/>
      <c r="Q10" s="458"/>
      <c r="R10" s="457"/>
      <c r="S10" s="432"/>
      <c r="T10" s="432"/>
      <c r="U10" s="432"/>
      <c r="V10" s="432"/>
    </row>
    <row r="11" spans="1:256" s="351" customFormat="1" hidden="1">
      <c r="A11" s="334"/>
      <c r="B11" s="334"/>
      <c r="C11" s="340"/>
      <c r="D11" s="387">
        <v>0</v>
      </c>
      <c r="E11" s="388"/>
      <c r="F11" s="383" t="s">
        <v>144</v>
      </c>
      <c r="G11" s="383"/>
      <c r="H11" s="389"/>
      <c r="I11" s="385" t="s">
        <v>144</v>
      </c>
      <c r="J11" s="383"/>
      <c r="K11" s="389"/>
      <c r="L11" s="390"/>
      <c r="M11" s="459" t="s">
        <v>245</v>
      </c>
      <c r="N11" s="457"/>
      <c r="O11" s="457"/>
      <c r="P11" s="457" t="s">
        <v>246</v>
      </c>
      <c r="Q11" s="458" t="s">
        <v>247</v>
      </c>
      <c r="R11" s="457" t="s">
        <v>248</v>
      </c>
      <c r="S11" s="430"/>
      <c r="T11" s="430"/>
      <c r="U11" s="430"/>
      <c r="V11" s="430"/>
    </row>
    <row r="12" spans="1:256" s="343" customFormat="1" ht="15.75" hidden="1" customHeight="1">
      <c r="A12" s="338"/>
      <c r="B12" s="370" t="s">
        <v>149</v>
      </c>
      <c r="C12" s="520"/>
      <c r="D12" s="522">
        <v>1</v>
      </c>
      <c r="E12" s="523" t="s">
        <v>1262</v>
      </c>
      <c r="F12" s="435" t="s">
        <v>144</v>
      </c>
      <c r="G12" s="418">
        <v>0</v>
      </c>
      <c r="H12" s="436"/>
      <c r="I12" s="366" t="s">
        <v>144</v>
      </c>
      <c r="J12" s="437" t="s">
        <v>250</v>
      </c>
      <c r="K12" s="391"/>
      <c r="L12" s="406"/>
      <c r="M12" s="428">
        <f>mergeValue(H12)</f>
        <v>0</v>
      </c>
      <c r="N12" s="419"/>
      <c r="O12" s="419"/>
      <c r="P12" s="428" t="str">
        <f t="array" ref="P12">IF(ISERROR(MATCH(MID(Q12,1,250),MID(note_ter,1,250),0)),"n","y")</f>
        <v>y</v>
      </c>
      <c r="Q12" s="419" t="s">
        <v>1262</v>
      </c>
      <c r="R12" s="428" t="str">
        <f>K12&amp;"("&amp;L12&amp;")"</f>
        <v>()</v>
      </c>
      <c r="S12" s="370"/>
      <c r="T12" s="370"/>
      <c r="U12" s="410"/>
      <c r="V12" s="370"/>
      <c r="W12" s="370"/>
      <c r="X12" s="370"/>
      <c r="Y12" s="349"/>
      <c r="Z12" s="349"/>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349"/>
      <c r="BW12" s="349"/>
      <c r="BX12" s="349"/>
      <c r="BY12" s="349"/>
      <c r="BZ12" s="349"/>
      <c r="CA12" s="349"/>
      <c r="CB12" s="349"/>
      <c r="CC12" s="349"/>
      <c r="CD12" s="349"/>
      <c r="CE12" s="349"/>
    </row>
    <row r="13" spans="1:256" s="343" customFormat="1" ht="15" hidden="1" customHeight="1">
      <c r="A13" s="338"/>
      <c r="B13" s="370" t="s">
        <v>149</v>
      </c>
      <c r="C13" s="520"/>
      <c r="D13" s="522"/>
      <c r="E13" s="524"/>
      <c r="F13" s="526" t="s">
        <v>144</v>
      </c>
      <c r="G13" s="522">
        <v>1</v>
      </c>
      <c r="H13" s="517" t="s">
        <v>1043</v>
      </c>
      <c r="I13" s="366" t="s">
        <v>144</v>
      </c>
      <c r="J13" s="437" t="s">
        <v>250</v>
      </c>
      <c r="K13" s="391"/>
      <c r="L13" s="406"/>
      <c r="M13" s="428" t="str">
        <f>mergeValue(H13)</f>
        <v>Белоярский муниципальный район</v>
      </c>
      <c r="N13" s="419"/>
      <c r="O13" s="419"/>
      <c r="P13" s="419"/>
      <c r="Q13" s="419"/>
      <c r="R13" s="428" t="str">
        <f>K13&amp;"("&amp;L13&amp;")"</f>
        <v>()</v>
      </c>
      <c r="S13" s="370"/>
      <c r="T13" s="370"/>
      <c r="U13" s="410"/>
      <c r="V13" s="370"/>
      <c r="W13" s="370"/>
      <c r="X13" s="370"/>
      <c r="Y13" s="349"/>
      <c r="Z13" s="349"/>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349"/>
      <c r="BW13" s="349"/>
      <c r="BX13" s="349"/>
      <c r="BY13" s="349"/>
      <c r="BZ13" s="349"/>
      <c r="CA13" s="349"/>
      <c r="CB13" s="349"/>
      <c r="CC13" s="349"/>
      <c r="CD13" s="349"/>
      <c r="CE13" s="349"/>
    </row>
    <row r="14" spans="1:256" s="343" customFormat="1" ht="45" customHeight="1">
      <c r="A14" s="338"/>
      <c r="B14" s="370" t="s">
        <v>149</v>
      </c>
      <c r="C14" s="520"/>
      <c r="D14" s="522"/>
      <c r="E14" s="524"/>
      <c r="F14" s="527"/>
      <c r="G14" s="522"/>
      <c r="H14" s="518"/>
      <c r="I14" s="485" t="s">
        <v>144</v>
      </c>
      <c r="J14" s="418">
        <v>1</v>
      </c>
      <c r="K14" s="438" t="s">
        <v>1045</v>
      </c>
      <c r="L14" s="371" t="s">
        <v>1046</v>
      </c>
      <c r="M14" s="428" t="str">
        <f>mergeValue(H14)</f>
        <v>Белоярский муниципальный район</v>
      </c>
      <c r="N14" s="419"/>
      <c r="O14" s="419"/>
      <c r="P14" s="419"/>
      <c r="Q14" s="419"/>
      <c r="R14" s="428" t="str">
        <f>K14&amp;" ("&amp;L14&amp;")"</f>
        <v>Белоярский (71811151)</v>
      </c>
      <c r="S14" s="370"/>
      <c r="T14" s="370"/>
      <c r="U14" s="410"/>
      <c r="V14" s="370"/>
      <c r="W14" s="370"/>
      <c r="X14" s="370"/>
      <c r="Y14" s="349"/>
      <c r="Z14" s="349"/>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349"/>
      <c r="BW14" s="349"/>
      <c r="BX14" s="349"/>
      <c r="BY14" s="349"/>
      <c r="BZ14" s="349"/>
      <c r="CA14" s="349"/>
      <c r="CB14" s="349"/>
      <c r="CC14" s="349"/>
      <c r="CD14" s="349"/>
      <c r="CE14" s="349"/>
    </row>
    <row r="15" spans="1:256" s="343" customFormat="1" ht="0.95" customHeight="1">
      <c r="A15" s="338"/>
      <c r="B15" s="338"/>
      <c r="C15" s="520"/>
      <c r="D15" s="522"/>
      <c r="E15" s="524"/>
      <c r="F15" s="528"/>
      <c r="G15" s="522"/>
      <c r="H15" s="519"/>
      <c r="I15" s="376" t="s">
        <v>144</v>
      </c>
      <c r="J15" s="376"/>
      <c r="K15" s="391" t="s">
        <v>144</v>
      </c>
      <c r="L15" s="406"/>
      <c r="M15" s="419"/>
      <c r="N15" s="419"/>
      <c r="O15" s="419"/>
      <c r="P15" s="419"/>
      <c r="Q15" s="428"/>
      <c r="R15" s="419"/>
      <c r="S15" s="370"/>
      <c r="T15" s="370"/>
      <c r="U15" s="410"/>
      <c r="V15" s="370"/>
      <c r="W15" s="370"/>
      <c r="X15" s="370"/>
      <c r="Y15" s="349"/>
      <c r="Z15" s="349"/>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349"/>
      <c r="BW15" s="349"/>
      <c r="BX15" s="349"/>
      <c r="BY15" s="349"/>
      <c r="BZ15" s="349"/>
      <c r="CA15" s="349"/>
      <c r="CB15" s="349"/>
      <c r="CC15" s="349"/>
      <c r="CD15" s="349"/>
      <c r="CE15" s="349"/>
    </row>
    <row r="16" spans="1:256" s="343" customFormat="1" ht="0.95" customHeight="1">
      <c r="A16" s="338"/>
      <c r="B16" s="338"/>
      <c r="C16" s="521"/>
      <c r="D16" s="522"/>
      <c r="E16" s="525"/>
      <c r="F16" s="366" t="s">
        <v>144</v>
      </c>
      <c r="G16" s="376" t="s">
        <v>144</v>
      </c>
      <c r="H16" s="391" t="s">
        <v>144</v>
      </c>
      <c r="I16" s="376" t="s">
        <v>144</v>
      </c>
      <c r="J16" s="376"/>
      <c r="K16" s="405"/>
      <c r="L16" s="406"/>
      <c r="M16" s="419"/>
      <c r="N16" s="419"/>
      <c r="O16" s="419"/>
      <c r="P16" s="419"/>
      <c r="Q16" s="428"/>
      <c r="R16" s="419"/>
      <c r="S16" s="370"/>
      <c r="T16" s="370"/>
      <c r="U16" s="410"/>
      <c r="V16" s="370"/>
      <c r="W16" s="370"/>
      <c r="X16" s="370"/>
      <c r="Y16" s="349"/>
      <c r="Z16" s="349"/>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349"/>
      <c r="BW16" s="349"/>
      <c r="BX16" s="349"/>
      <c r="BY16" s="349"/>
      <c r="BZ16" s="349"/>
      <c r="CA16" s="349"/>
      <c r="CB16" s="349"/>
      <c r="CC16" s="349"/>
      <c r="CD16" s="349"/>
      <c r="CE16" s="349"/>
    </row>
    <row r="17" spans="1:83" s="343" customFormat="1" ht="15.75" hidden="1" customHeight="1">
      <c r="A17" s="338"/>
      <c r="B17" s="370" t="s">
        <v>149</v>
      </c>
      <c r="C17" s="520"/>
      <c r="D17" s="522">
        <v>2</v>
      </c>
      <c r="E17" s="523" t="s">
        <v>1263</v>
      </c>
      <c r="F17" s="435" t="s">
        <v>144</v>
      </c>
      <c r="G17" s="418">
        <v>0</v>
      </c>
      <c r="H17" s="436"/>
      <c r="I17" s="366" t="s">
        <v>144</v>
      </c>
      <c r="J17" s="437" t="s">
        <v>250</v>
      </c>
      <c r="K17" s="391"/>
      <c r="L17" s="406"/>
      <c r="M17" s="428">
        <f>mergeValue(H17)</f>
        <v>0</v>
      </c>
      <c r="N17" s="419"/>
      <c r="O17" s="419"/>
      <c r="P17" s="428" t="str">
        <f t="array" ref="P17">IF(ISERROR(MATCH(MID(Q17,1,250),MID(note_ter,1,250),0)),"n","y")</f>
        <v>y</v>
      </c>
      <c r="Q17" s="419" t="s">
        <v>1263</v>
      </c>
      <c r="R17" s="428" t="str">
        <f>K17&amp;"("&amp;L17&amp;")"</f>
        <v>()</v>
      </c>
      <c r="S17" s="370"/>
      <c r="T17" s="370"/>
      <c r="U17" s="410"/>
      <c r="V17" s="370"/>
      <c r="W17" s="370"/>
      <c r="X17" s="370"/>
      <c r="Y17" s="349"/>
      <c r="Z17" s="349"/>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349"/>
      <c r="BW17" s="349"/>
      <c r="BX17" s="349"/>
      <c r="BY17" s="349"/>
      <c r="BZ17" s="349"/>
      <c r="CA17" s="349"/>
      <c r="CB17" s="349"/>
      <c r="CC17" s="349"/>
      <c r="CD17" s="349"/>
      <c r="CE17" s="349"/>
    </row>
    <row r="18" spans="1:83" s="343" customFormat="1" ht="15" hidden="1" customHeight="1">
      <c r="A18" s="338"/>
      <c r="B18" s="370" t="s">
        <v>149</v>
      </c>
      <c r="C18" s="520"/>
      <c r="D18" s="522"/>
      <c r="E18" s="524"/>
      <c r="F18" s="526" t="s">
        <v>144</v>
      </c>
      <c r="G18" s="522">
        <v>1</v>
      </c>
      <c r="H18" s="517" t="s">
        <v>1043</v>
      </c>
      <c r="I18" s="366" t="s">
        <v>144</v>
      </c>
      <c r="J18" s="437" t="s">
        <v>250</v>
      </c>
      <c r="K18" s="391"/>
      <c r="L18" s="406"/>
      <c r="M18" s="428" t="str">
        <f>mergeValue(H18)</f>
        <v>Белоярский муниципальный район</v>
      </c>
      <c r="N18" s="419"/>
      <c r="O18" s="419"/>
      <c r="P18" s="419"/>
      <c r="Q18" s="419"/>
      <c r="R18" s="428" t="str">
        <f>K18&amp;"("&amp;L18&amp;")"</f>
        <v>()</v>
      </c>
      <c r="S18" s="370"/>
      <c r="T18" s="370"/>
      <c r="U18" s="410"/>
      <c r="V18" s="370"/>
      <c r="W18" s="370"/>
      <c r="X18" s="370"/>
      <c r="Y18" s="349"/>
      <c r="Z18" s="349"/>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349"/>
      <c r="BW18" s="349"/>
      <c r="BX18" s="349"/>
      <c r="BY18" s="349"/>
      <c r="BZ18" s="349"/>
      <c r="CA18" s="349"/>
      <c r="CB18" s="349"/>
      <c r="CC18" s="349"/>
      <c r="CD18" s="349"/>
      <c r="CE18" s="349"/>
    </row>
    <row r="19" spans="1:83" s="343" customFormat="1" ht="45" customHeight="1">
      <c r="A19" s="338"/>
      <c r="B19" s="370" t="s">
        <v>149</v>
      </c>
      <c r="C19" s="520"/>
      <c r="D19" s="522"/>
      <c r="E19" s="524"/>
      <c r="F19" s="527"/>
      <c r="G19" s="522"/>
      <c r="H19" s="518"/>
      <c r="I19" s="485" t="s">
        <v>144</v>
      </c>
      <c r="J19" s="418">
        <v>1</v>
      </c>
      <c r="K19" s="438" t="s">
        <v>1047</v>
      </c>
      <c r="L19" s="371" t="s">
        <v>1048</v>
      </c>
      <c r="M19" s="428" t="str">
        <f>mergeValue(H19)</f>
        <v>Белоярский муниципальный район</v>
      </c>
      <c r="N19" s="419"/>
      <c r="O19" s="419"/>
      <c r="P19" s="419"/>
      <c r="Q19" s="419"/>
      <c r="R19" s="428" t="str">
        <f>K19&amp;" ("&amp;L19&amp;")"</f>
        <v>Верхнеказымский (71811406)</v>
      </c>
      <c r="S19" s="370"/>
      <c r="T19" s="370"/>
      <c r="U19" s="410"/>
      <c r="V19" s="370"/>
      <c r="W19" s="370"/>
      <c r="X19" s="370"/>
      <c r="Y19" s="349"/>
      <c r="Z19" s="349"/>
      <c r="AA19" s="417"/>
      <c r="AB19" s="417"/>
      <c r="AC19" s="417"/>
      <c r="AD19" s="417"/>
      <c r="AE19" s="417"/>
      <c r="AF19" s="417"/>
      <c r="AG19" s="417"/>
      <c r="AH19" s="417"/>
      <c r="AI19" s="417"/>
      <c r="AJ19" s="417"/>
      <c r="AK19" s="417"/>
      <c r="AL19" s="417"/>
      <c r="AM19" s="417"/>
      <c r="AN19" s="417"/>
      <c r="AO19" s="417"/>
      <c r="AP19" s="417"/>
      <c r="AQ19" s="417"/>
      <c r="AR19" s="417"/>
      <c r="AS19" s="417"/>
      <c r="AT19" s="417"/>
      <c r="AU19" s="417"/>
      <c r="AV19" s="417"/>
      <c r="AW19" s="417"/>
      <c r="AX19" s="417"/>
      <c r="AY19" s="417"/>
      <c r="AZ19" s="417"/>
      <c r="BA19" s="417"/>
      <c r="BB19" s="417"/>
      <c r="BC19" s="417"/>
      <c r="BD19" s="417"/>
      <c r="BE19" s="417"/>
      <c r="BF19" s="417"/>
      <c r="BG19" s="417"/>
      <c r="BH19" s="417"/>
      <c r="BI19" s="417"/>
      <c r="BJ19" s="417"/>
      <c r="BK19" s="417"/>
      <c r="BL19" s="417"/>
      <c r="BM19" s="417"/>
      <c r="BN19" s="417"/>
      <c r="BO19" s="417"/>
      <c r="BP19" s="417"/>
      <c r="BQ19" s="417"/>
      <c r="BR19" s="417"/>
      <c r="BS19" s="417"/>
      <c r="BT19" s="417"/>
      <c r="BU19" s="417"/>
      <c r="BV19" s="349"/>
      <c r="BW19" s="349"/>
      <c r="BX19" s="349"/>
      <c r="BY19" s="349"/>
      <c r="BZ19" s="349"/>
      <c r="CA19" s="349"/>
      <c r="CB19" s="349"/>
      <c r="CC19" s="349"/>
      <c r="CD19" s="349"/>
      <c r="CE19" s="349"/>
    </row>
    <row r="20" spans="1:83" s="343" customFormat="1" ht="0.95" customHeight="1">
      <c r="A20" s="338"/>
      <c r="B20" s="338"/>
      <c r="C20" s="520"/>
      <c r="D20" s="522"/>
      <c r="E20" s="524"/>
      <c r="F20" s="528"/>
      <c r="G20" s="522"/>
      <c r="H20" s="519"/>
      <c r="I20" s="376" t="s">
        <v>144</v>
      </c>
      <c r="J20" s="376"/>
      <c r="K20" s="391" t="s">
        <v>144</v>
      </c>
      <c r="L20" s="406"/>
      <c r="M20" s="419"/>
      <c r="N20" s="419"/>
      <c r="O20" s="419"/>
      <c r="P20" s="419"/>
      <c r="Q20" s="428"/>
      <c r="R20" s="419"/>
      <c r="S20" s="370"/>
      <c r="T20" s="370"/>
      <c r="U20" s="410"/>
      <c r="V20" s="370"/>
      <c r="W20" s="370"/>
      <c r="X20" s="370"/>
      <c r="Y20" s="349"/>
      <c r="Z20" s="349"/>
      <c r="AA20" s="417"/>
      <c r="AB20" s="417"/>
      <c r="AC20" s="417"/>
      <c r="AD20" s="417"/>
      <c r="AE20" s="417"/>
      <c r="AF20" s="417"/>
      <c r="AG20" s="417"/>
      <c r="AH20" s="417"/>
      <c r="AI20" s="417"/>
      <c r="AJ20" s="417"/>
      <c r="AK20" s="417"/>
      <c r="AL20" s="417"/>
      <c r="AM20" s="417"/>
      <c r="AN20" s="417"/>
      <c r="AO20" s="417"/>
      <c r="AP20" s="417"/>
      <c r="AQ20" s="417"/>
      <c r="AR20" s="417"/>
      <c r="AS20" s="417"/>
      <c r="AT20" s="417"/>
      <c r="AU20" s="417"/>
      <c r="AV20" s="417"/>
      <c r="AW20" s="417"/>
      <c r="AX20" s="417"/>
      <c r="AY20" s="417"/>
      <c r="AZ20" s="417"/>
      <c r="BA20" s="417"/>
      <c r="BB20" s="417"/>
      <c r="BC20" s="417"/>
      <c r="BD20" s="417"/>
      <c r="BE20" s="417"/>
      <c r="BF20" s="417"/>
      <c r="BG20" s="417"/>
      <c r="BH20" s="417"/>
      <c r="BI20" s="417"/>
      <c r="BJ20" s="417"/>
      <c r="BK20" s="417"/>
      <c r="BL20" s="417"/>
      <c r="BM20" s="417"/>
      <c r="BN20" s="417"/>
      <c r="BO20" s="417"/>
      <c r="BP20" s="417"/>
      <c r="BQ20" s="417"/>
      <c r="BR20" s="417"/>
      <c r="BS20" s="417"/>
      <c r="BT20" s="417"/>
      <c r="BU20" s="417"/>
      <c r="BV20" s="349"/>
      <c r="BW20" s="349"/>
      <c r="BX20" s="349"/>
      <c r="BY20" s="349"/>
      <c r="BZ20" s="349"/>
      <c r="CA20" s="349"/>
      <c r="CB20" s="349"/>
      <c r="CC20" s="349"/>
      <c r="CD20" s="349"/>
      <c r="CE20" s="349"/>
    </row>
    <row r="21" spans="1:83" s="343" customFormat="1" ht="0.95" customHeight="1">
      <c r="A21" s="338"/>
      <c r="B21" s="338"/>
      <c r="C21" s="521"/>
      <c r="D21" s="522"/>
      <c r="E21" s="525"/>
      <c r="F21" s="366" t="s">
        <v>144</v>
      </c>
      <c r="G21" s="376" t="s">
        <v>144</v>
      </c>
      <c r="H21" s="391" t="s">
        <v>144</v>
      </c>
      <c r="I21" s="376" t="s">
        <v>144</v>
      </c>
      <c r="J21" s="376"/>
      <c r="K21" s="405"/>
      <c r="L21" s="406"/>
      <c r="M21" s="419"/>
      <c r="N21" s="419"/>
      <c r="O21" s="419"/>
      <c r="P21" s="419"/>
      <c r="Q21" s="428"/>
      <c r="R21" s="419"/>
      <c r="S21" s="370"/>
      <c r="T21" s="370"/>
      <c r="U21" s="410"/>
      <c r="V21" s="370"/>
      <c r="W21" s="370"/>
      <c r="X21" s="370"/>
      <c r="Y21" s="349"/>
      <c r="Z21" s="349"/>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7"/>
      <c r="AY21" s="417"/>
      <c r="AZ21" s="417"/>
      <c r="BA21" s="417"/>
      <c r="BB21" s="417"/>
      <c r="BC21" s="417"/>
      <c r="BD21" s="417"/>
      <c r="BE21" s="417"/>
      <c r="BF21" s="417"/>
      <c r="BG21" s="417"/>
      <c r="BH21" s="417"/>
      <c r="BI21" s="417"/>
      <c r="BJ21" s="417"/>
      <c r="BK21" s="417"/>
      <c r="BL21" s="417"/>
      <c r="BM21" s="417"/>
      <c r="BN21" s="417"/>
      <c r="BO21" s="417"/>
      <c r="BP21" s="417"/>
      <c r="BQ21" s="417"/>
      <c r="BR21" s="417"/>
      <c r="BS21" s="417"/>
      <c r="BT21" s="417"/>
      <c r="BU21" s="417"/>
      <c r="BV21" s="349"/>
      <c r="BW21" s="349"/>
      <c r="BX21" s="349"/>
      <c r="BY21" s="349"/>
      <c r="BZ21" s="349"/>
      <c r="CA21" s="349"/>
      <c r="CB21" s="349"/>
      <c r="CC21" s="349"/>
      <c r="CD21" s="349"/>
      <c r="CE21" s="349"/>
    </row>
    <row r="22" spans="1:83" s="343" customFormat="1" ht="15.75" hidden="1" customHeight="1">
      <c r="A22" s="338"/>
      <c r="B22" s="370" t="s">
        <v>149</v>
      </c>
      <c r="C22" s="520"/>
      <c r="D22" s="522">
        <v>3</v>
      </c>
      <c r="E22" s="523" t="s">
        <v>1264</v>
      </c>
      <c r="F22" s="435" t="s">
        <v>144</v>
      </c>
      <c r="G22" s="418">
        <v>0</v>
      </c>
      <c r="H22" s="436"/>
      <c r="I22" s="366" t="s">
        <v>144</v>
      </c>
      <c r="J22" s="437" t="s">
        <v>250</v>
      </c>
      <c r="K22" s="391"/>
      <c r="L22" s="406"/>
      <c r="M22" s="428">
        <f>mergeValue(H22)</f>
        <v>0</v>
      </c>
      <c r="N22" s="419"/>
      <c r="O22" s="419"/>
      <c r="P22" s="428" t="str">
        <f t="array" ref="P22">IF(ISERROR(MATCH(MID(Q22,1,250),MID(note_ter,1,250),0)),"n","y")</f>
        <v>y</v>
      </c>
      <c r="Q22" s="419" t="s">
        <v>1264</v>
      </c>
      <c r="R22" s="428" t="str">
        <f>K22&amp;"("&amp;L22&amp;")"</f>
        <v>()</v>
      </c>
      <c r="S22" s="370"/>
      <c r="T22" s="370"/>
      <c r="U22" s="410"/>
      <c r="V22" s="370"/>
      <c r="W22" s="370"/>
      <c r="X22" s="370"/>
      <c r="Y22" s="349"/>
      <c r="Z22" s="349"/>
      <c r="AA22" s="417"/>
      <c r="AB22" s="417"/>
      <c r="AC22" s="417"/>
      <c r="AD22" s="417"/>
      <c r="AE22" s="417"/>
      <c r="AF22" s="417"/>
      <c r="AG22" s="417"/>
      <c r="AH22" s="417"/>
      <c r="AI22" s="417"/>
      <c r="AJ22" s="417"/>
      <c r="AK22" s="417"/>
      <c r="AL22" s="417"/>
      <c r="AM22" s="417"/>
      <c r="AN22" s="417"/>
      <c r="AO22" s="417"/>
      <c r="AP22" s="417"/>
      <c r="AQ22" s="417"/>
      <c r="AR22" s="417"/>
      <c r="AS22" s="417"/>
      <c r="AT22" s="417"/>
      <c r="AU22" s="417"/>
      <c r="AV22" s="417"/>
      <c r="AW22" s="417"/>
      <c r="AX22" s="417"/>
      <c r="AY22" s="417"/>
      <c r="AZ22" s="417"/>
      <c r="BA22" s="417"/>
      <c r="BB22" s="417"/>
      <c r="BC22" s="417"/>
      <c r="BD22" s="417"/>
      <c r="BE22" s="417"/>
      <c r="BF22" s="417"/>
      <c r="BG22" s="417"/>
      <c r="BH22" s="417"/>
      <c r="BI22" s="417"/>
      <c r="BJ22" s="417"/>
      <c r="BK22" s="417"/>
      <c r="BL22" s="417"/>
      <c r="BM22" s="417"/>
      <c r="BN22" s="417"/>
      <c r="BO22" s="417"/>
      <c r="BP22" s="417"/>
      <c r="BQ22" s="417"/>
      <c r="BR22" s="417"/>
      <c r="BS22" s="417"/>
      <c r="BT22" s="417"/>
      <c r="BU22" s="417"/>
      <c r="BV22" s="349"/>
      <c r="BW22" s="349"/>
      <c r="BX22" s="349"/>
      <c r="BY22" s="349"/>
      <c r="BZ22" s="349"/>
      <c r="CA22" s="349"/>
      <c r="CB22" s="349"/>
      <c r="CC22" s="349"/>
      <c r="CD22" s="349"/>
      <c r="CE22" s="349"/>
    </row>
    <row r="23" spans="1:83" s="343" customFormat="1" ht="15" hidden="1" customHeight="1">
      <c r="A23" s="338"/>
      <c r="B23" s="370" t="s">
        <v>149</v>
      </c>
      <c r="C23" s="520"/>
      <c r="D23" s="522"/>
      <c r="E23" s="524"/>
      <c r="F23" s="526" t="s">
        <v>144</v>
      </c>
      <c r="G23" s="522">
        <v>1</v>
      </c>
      <c r="H23" s="517" t="s">
        <v>1043</v>
      </c>
      <c r="I23" s="366" t="s">
        <v>144</v>
      </c>
      <c r="J23" s="437" t="s">
        <v>250</v>
      </c>
      <c r="K23" s="391"/>
      <c r="L23" s="406"/>
      <c r="M23" s="428" t="str">
        <f>mergeValue(H23)</f>
        <v>Белоярский муниципальный район</v>
      </c>
      <c r="N23" s="419"/>
      <c r="O23" s="419"/>
      <c r="P23" s="419"/>
      <c r="Q23" s="419"/>
      <c r="R23" s="428" t="str">
        <f>K23&amp;"("&amp;L23&amp;")"</f>
        <v>()</v>
      </c>
      <c r="S23" s="370"/>
      <c r="T23" s="370"/>
      <c r="U23" s="410"/>
      <c r="V23" s="370"/>
      <c r="W23" s="370"/>
      <c r="X23" s="370"/>
      <c r="Y23" s="349"/>
      <c r="Z23" s="349"/>
      <c r="AA23" s="417"/>
      <c r="AB23" s="417"/>
      <c r="AC23" s="417"/>
      <c r="AD23" s="417"/>
      <c r="AE23" s="417"/>
      <c r="AF23" s="417"/>
      <c r="AG23" s="417"/>
      <c r="AH23" s="417"/>
      <c r="AI23" s="417"/>
      <c r="AJ23" s="417"/>
      <c r="AK23" s="417"/>
      <c r="AL23" s="417"/>
      <c r="AM23" s="417"/>
      <c r="AN23" s="417"/>
      <c r="AO23" s="417"/>
      <c r="AP23" s="417"/>
      <c r="AQ23" s="417"/>
      <c r="AR23" s="417"/>
      <c r="AS23" s="417"/>
      <c r="AT23" s="417"/>
      <c r="AU23" s="417"/>
      <c r="AV23" s="417"/>
      <c r="AW23" s="417"/>
      <c r="AX23" s="417"/>
      <c r="AY23" s="417"/>
      <c r="AZ23" s="417"/>
      <c r="BA23" s="417"/>
      <c r="BB23" s="417"/>
      <c r="BC23" s="417"/>
      <c r="BD23" s="417"/>
      <c r="BE23" s="417"/>
      <c r="BF23" s="417"/>
      <c r="BG23" s="417"/>
      <c r="BH23" s="417"/>
      <c r="BI23" s="417"/>
      <c r="BJ23" s="417"/>
      <c r="BK23" s="417"/>
      <c r="BL23" s="417"/>
      <c r="BM23" s="417"/>
      <c r="BN23" s="417"/>
      <c r="BO23" s="417"/>
      <c r="BP23" s="417"/>
      <c r="BQ23" s="417"/>
      <c r="BR23" s="417"/>
      <c r="BS23" s="417"/>
      <c r="BT23" s="417"/>
      <c r="BU23" s="417"/>
      <c r="BV23" s="349"/>
      <c r="BW23" s="349"/>
      <c r="BX23" s="349"/>
      <c r="BY23" s="349"/>
      <c r="BZ23" s="349"/>
      <c r="CA23" s="349"/>
      <c r="CB23" s="349"/>
      <c r="CC23" s="349"/>
      <c r="CD23" s="349"/>
      <c r="CE23" s="349"/>
    </row>
    <row r="24" spans="1:83" s="343" customFormat="1" ht="45" customHeight="1">
      <c r="A24" s="338"/>
      <c r="B24" s="370" t="s">
        <v>149</v>
      </c>
      <c r="C24" s="520"/>
      <c r="D24" s="522"/>
      <c r="E24" s="524"/>
      <c r="F24" s="527"/>
      <c r="G24" s="522"/>
      <c r="H24" s="518"/>
      <c r="I24" s="485" t="s">
        <v>144</v>
      </c>
      <c r="J24" s="418">
        <v>1</v>
      </c>
      <c r="K24" s="438" t="s">
        <v>1049</v>
      </c>
      <c r="L24" s="371" t="s">
        <v>1050</v>
      </c>
      <c r="M24" s="428" t="str">
        <f>mergeValue(H24)</f>
        <v>Белоярский муниципальный район</v>
      </c>
      <c r="N24" s="419"/>
      <c r="O24" s="419"/>
      <c r="P24" s="419"/>
      <c r="Q24" s="419"/>
      <c r="R24" s="428" t="str">
        <f>K24&amp;" ("&amp;L24&amp;")"</f>
        <v>Казым (71811410)</v>
      </c>
      <c r="S24" s="370"/>
      <c r="T24" s="370"/>
      <c r="U24" s="410"/>
      <c r="V24" s="370"/>
      <c r="W24" s="370"/>
      <c r="X24" s="370"/>
      <c r="Y24" s="349"/>
      <c r="Z24" s="349"/>
      <c r="AA24" s="417"/>
      <c r="AB24" s="417"/>
      <c r="AC24" s="417"/>
      <c r="AD24" s="417"/>
      <c r="AE24" s="417"/>
      <c r="AF24" s="417"/>
      <c r="AG24" s="417"/>
      <c r="AH24" s="417"/>
      <c r="AI24" s="417"/>
      <c r="AJ24" s="417"/>
      <c r="AK24" s="417"/>
      <c r="AL24" s="417"/>
      <c r="AM24" s="417"/>
      <c r="AN24" s="417"/>
      <c r="AO24" s="417"/>
      <c r="AP24" s="417"/>
      <c r="AQ24" s="417"/>
      <c r="AR24" s="417"/>
      <c r="AS24" s="417"/>
      <c r="AT24" s="417"/>
      <c r="AU24" s="417"/>
      <c r="AV24" s="417"/>
      <c r="AW24" s="417"/>
      <c r="AX24" s="417"/>
      <c r="AY24" s="417"/>
      <c r="AZ24" s="417"/>
      <c r="BA24" s="417"/>
      <c r="BB24" s="417"/>
      <c r="BC24" s="417"/>
      <c r="BD24" s="417"/>
      <c r="BE24" s="417"/>
      <c r="BF24" s="417"/>
      <c r="BG24" s="417"/>
      <c r="BH24" s="417"/>
      <c r="BI24" s="417"/>
      <c r="BJ24" s="417"/>
      <c r="BK24" s="417"/>
      <c r="BL24" s="417"/>
      <c r="BM24" s="417"/>
      <c r="BN24" s="417"/>
      <c r="BO24" s="417"/>
      <c r="BP24" s="417"/>
      <c r="BQ24" s="417"/>
      <c r="BR24" s="417"/>
      <c r="BS24" s="417"/>
      <c r="BT24" s="417"/>
      <c r="BU24" s="417"/>
      <c r="BV24" s="349"/>
      <c r="BW24" s="349"/>
      <c r="BX24" s="349"/>
      <c r="BY24" s="349"/>
      <c r="BZ24" s="349"/>
      <c r="CA24" s="349"/>
      <c r="CB24" s="349"/>
      <c r="CC24" s="349"/>
      <c r="CD24" s="349"/>
      <c r="CE24" s="349"/>
    </row>
    <row r="25" spans="1:83" s="343" customFormat="1" ht="0.95" customHeight="1">
      <c r="A25" s="338"/>
      <c r="B25" s="338"/>
      <c r="C25" s="520"/>
      <c r="D25" s="522"/>
      <c r="E25" s="524"/>
      <c r="F25" s="528"/>
      <c r="G25" s="522"/>
      <c r="H25" s="519"/>
      <c r="I25" s="376" t="s">
        <v>144</v>
      </c>
      <c r="J25" s="376"/>
      <c r="K25" s="391" t="s">
        <v>144</v>
      </c>
      <c r="L25" s="406"/>
      <c r="M25" s="419"/>
      <c r="N25" s="419"/>
      <c r="O25" s="419"/>
      <c r="P25" s="419"/>
      <c r="Q25" s="428"/>
      <c r="R25" s="419"/>
      <c r="S25" s="370"/>
      <c r="T25" s="370"/>
      <c r="U25" s="410"/>
      <c r="V25" s="370"/>
      <c r="W25" s="370"/>
      <c r="X25" s="370"/>
      <c r="Y25" s="349"/>
      <c r="Z25" s="349"/>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417"/>
      <c r="AZ25" s="417"/>
      <c r="BA25" s="417"/>
      <c r="BB25" s="417"/>
      <c r="BC25" s="417"/>
      <c r="BD25" s="417"/>
      <c r="BE25" s="417"/>
      <c r="BF25" s="417"/>
      <c r="BG25" s="417"/>
      <c r="BH25" s="417"/>
      <c r="BI25" s="417"/>
      <c r="BJ25" s="417"/>
      <c r="BK25" s="417"/>
      <c r="BL25" s="417"/>
      <c r="BM25" s="417"/>
      <c r="BN25" s="417"/>
      <c r="BO25" s="417"/>
      <c r="BP25" s="417"/>
      <c r="BQ25" s="417"/>
      <c r="BR25" s="417"/>
      <c r="BS25" s="417"/>
      <c r="BT25" s="417"/>
      <c r="BU25" s="417"/>
      <c r="BV25" s="349"/>
      <c r="BW25" s="349"/>
      <c r="BX25" s="349"/>
      <c r="BY25" s="349"/>
      <c r="BZ25" s="349"/>
      <c r="CA25" s="349"/>
      <c r="CB25" s="349"/>
      <c r="CC25" s="349"/>
      <c r="CD25" s="349"/>
      <c r="CE25" s="349"/>
    </row>
    <row r="26" spans="1:83" s="343" customFormat="1" ht="0.95" customHeight="1">
      <c r="A26" s="338"/>
      <c r="B26" s="338"/>
      <c r="C26" s="521"/>
      <c r="D26" s="522"/>
      <c r="E26" s="525"/>
      <c r="F26" s="366" t="s">
        <v>144</v>
      </c>
      <c r="G26" s="376" t="s">
        <v>144</v>
      </c>
      <c r="H26" s="391" t="s">
        <v>144</v>
      </c>
      <c r="I26" s="376" t="s">
        <v>144</v>
      </c>
      <c r="J26" s="376"/>
      <c r="K26" s="405"/>
      <c r="L26" s="406"/>
      <c r="M26" s="419"/>
      <c r="N26" s="419"/>
      <c r="O26" s="419"/>
      <c r="P26" s="419"/>
      <c r="Q26" s="428"/>
      <c r="R26" s="419"/>
      <c r="S26" s="370"/>
      <c r="T26" s="370"/>
      <c r="U26" s="410"/>
      <c r="V26" s="370"/>
      <c r="W26" s="370"/>
      <c r="X26" s="370"/>
      <c r="Y26" s="349"/>
      <c r="Z26" s="349"/>
      <c r="AA26" s="417"/>
      <c r="AB26" s="417"/>
      <c r="AC26" s="417"/>
      <c r="AD26" s="417"/>
      <c r="AE26" s="417"/>
      <c r="AF26" s="417"/>
      <c r="AG26" s="417"/>
      <c r="AH26" s="417"/>
      <c r="AI26" s="417"/>
      <c r="AJ26" s="417"/>
      <c r="AK26" s="417"/>
      <c r="AL26" s="417"/>
      <c r="AM26" s="417"/>
      <c r="AN26" s="417"/>
      <c r="AO26" s="417"/>
      <c r="AP26" s="417"/>
      <c r="AQ26" s="417"/>
      <c r="AR26" s="417"/>
      <c r="AS26" s="417"/>
      <c r="AT26" s="417"/>
      <c r="AU26" s="417"/>
      <c r="AV26" s="417"/>
      <c r="AW26" s="417"/>
      <c r="AX26" s="417"/>
      <c r="AY26" s="417"/>
      <c r="AZ26" s="417"/>
      <c r="BA26" s="417"/>
      <c r="BB26" s="417"/>
      <c r="BC26" s="417"/>
      <c r="BD26" s="417"/>
      <c r="BE26" s="417"/>
      <c r="BF26" s="417"/>
      <c r="BG26" s="417"/>
      <c r="BH26" s="417"/>
      <c r="BI26" s="417"/>
      <c r="BJ26" s="417"/>
      <c r="BK26" s="417"/>
      <c r="BL26" s="417"/>
      <c r="BM26" s="417"/>
      <c r="BN26" s="417"/>
      <c r="BO26" s="417"/>
      <c r="BP26" s="417"/>
      <c r="BQ26" s="417"/>
      <c r="BR26" s="417"/>
      <c r="BS26" s="417"/>
      <c r="BT26" s="417"/>
      <c r="BU26" s="417"/>
      <c r="BV26" s="349"/>
      <c r="BW26" s="349"/>
      <c r="BX26" s="349"/>
      <c r="BY26" s="349"/>
      <c r="BZ26" s="349"/>
      <c r="CA26" s="349"/>
      <c r="CB26" s="349"/>
      <c r="CC26" s="349"/>
      <c r="CD26" s="349"/>
      <c r="CE26" s="349"/>
    </row>
    <row r="27" spans="1:83" s="343" customFormat="1" ht="15.75" hidden="1" customHeight="1">
      <c r="A27" s="338"/>
      <c r="B27" s="370" t="s">
        <v>149</v>
      </c>
      <c r="C27" s="520"/>
      <c r="D27" s="522">
        <v>4</v>
      </c>
      <c r="E27" s="523" t="s">
        <v>1265</v>
      </c>
      <c r="F27" s="435" t="s">
        <v>144</v>
      </c>
      <c r="G27" s="418">
        <v>0</v>
      </c>
      <c r="H27" s="436"/>
      <c r="I27" s="366" t="s">
        <v>144</v>
      </c>
      <c r="J27" s="437" t="s">
        <v>250</v>
      </c>
      <c r="K27" s="391"/>
      <c r="L27" s="406"/>
      <c r="M27" s="428">
        <f>mergeValue(H27)</f>
        <v>0</v>
      </c>
      <c r="N27" s="419"/>
      <c r="O27" s="419"/>
      <c r="P27" s="428" t="str">
        <f t="array" ref="P27">IF(ISERROR(MATCH(MID(Q27,1,250),MID(note_ter,1,250),0)),"n","y")</f>
        <v>y</v>
      </c>
      <c r="Q27" s="419" t="s">
        <v>1265</v>
      </c>
      <c r="R27" s="428" t="str">
        <f>K27&amp;"("&amp;L27&amp;")"</f>
        <v>()</v>
      </c>
      <c r="S27" s="370"/>
      <c r="T27" s="370"/>
      <c r="U27" s="410"/>
      <c r="V27" s="370"/>
      <c r="W27" s="370"/>
      <c r="X27" s="370"/>
      <c r="Y27" s="349"/>
      <c r="Z27" s="349"/>
      <c r="AA27" s="417"/>
      <c r="AB27" s="417"/>
      <c r="AC27" s="417"/>
      <c r="AD27" s="417"/>
      <c r="AE27" s="417"/>
      <c r="AF27" s="417"/>
      <c r="AG27" s="417"/>
      <c r="AH27" s="417"/>
      <c r="AI27" s="417"/>
      <c r="AJ27" s="417"/>
      <c r="AK27" s="417"/>
      <c r="AL27" s="417"/>
      <c r="AM27" s="417"/>
      <c r="AN27" s="417"/>
      <c r="AO27" s="417"/>
      <c r="AP27" s="417"/>
      <c r="AQ27" s="417"/>
      <c r="AR27" s="417"/>
      <c r="AS27" s="417"/>
      <c r="AT27" s="417"/>
      <c r="AU27" s="417"/>
      <c r="AV27" s="417"/>
      <c r="AW27" s="417"/>
      <c r="AX27" s="417"/>
      <c r="AY27" s="417"/>
      <c r="AZ27" s="417"/>
      <c r="BA27" s="417"/>
      <c r="BB27" s="417"/>
      <c r="BC27" s="417"/>
      <c r="BD27" s="417"/>
      <c r="BE27" s="417"/>
      <c r="BF27" s="417"/>
      <c r="BG27" s="417"/>
      <c r="BH27" s="417"/>
      <c r="BI27" s="417"/>
      <c r="BJ27" s="417"/>
      <c r="BK27" s="417"/>
      <c r="BL27" s="417"/>
      <c r="BM27" s="417"/>
      <c r="BN27" s="417"/>
      <c r="BO27" s="417"/>
      <c r="BP27" s="417"/>
      <c r="BQ27" s="417"/>
      <c r="BR27" s="417"/>
      <c r="BS27" s="417"/>
      <c r="BT27" s="417"/>
      <c r="BU27" s="417"/>
      <c r="BV27" s="349"/>
      <c r="BW27" s="349"/>
      <c r="BX27" s="349"/>
      <c r="BY27" s="349"/>
      <c r="BZ27" s="349"/>
      <c r="CA27" s="349"/>
      <c r="CB27" s="349"/>
      <c r="CC27" s="349"/>
      <c r="CD27" s="349"/>
      <c r="CE27" s="349"/>
    </row>
    <row r="28" spans="1:83" s="343" customFormat="1" ht="15" hidden="1" customHeight="1">
      <c r="A28" s="338"/>
      <c r="B28" s="370" t="s">
        <v>149</v>
      </c>
      <c r="C28" s="520"/>
      <c r="D28" s="522"/>
      <c r="E28" s="524"/>
      <c r="F28" s="526" t="s">
        <v>144</v>
      </c>
      <c r="G28" s="522">
        <v>1</v>
      </c>
      <c r="H28" s="517" t="s">
        <v>1043</v>
      </c>
      <c r="I28" s="366" t="s">
        <v>144</v>
      </c>
      <c r="J28" s="437" t="s">
        <v>250</v>
      </c>
      <c r="K28" s="391"/>
      <c r="L28" s="406"/>
      <c r="M28" s="428" t="str">
        <f>mergeValue(H28)</f>
        <v>Белоярский муниципальный район</v>
      </c>
      <c r="N28" s="419"/>
      <c r="O28" s="419"/>
      <c r="P28" s="419"/>
      <c r="Q28" s="419"/>
      <c r="R28" s="428" t="str">
        <f>K28&amp;"("&amp;L28&amp;")"</f>
        <v>()</v>
      </c>
      <c r="S28" s="370"/>
      <c r="T28" s="370"/>
      <c r="U28" s="410"/>
      <c r="V28" s="370"/>
      <c r="W28" s="370"/>
      <c r="X28" s="370"/>
      <c r="Y28" s="349"/>
      <c r="Z28" s="349"/>
      <c r="AA28" s="417"/>
      <c r="AB28" s="417"/>
      <c r="AC28" s="417"/>
      <c r="AD28" s="417"/>
      <c r="AE28" s="417"/>
      <c r="AF28" s="417"/>
      <c r="AG28" s="417"/>
      <c r="AH28" s="417"/>
      <c r="AI28" s="417"/>
      <c r="AJ28" s="417"/>
      <c r="AK28" s="417"/>
      <c r="AL28" s="417"/>
      <c r="AM28" s="417"/>
      <c r="AN28" s="417"/>
      <c r="AO28" s="417"/>
      <c r="AP28" s="417"/>
      <c r="AQ28" s="417"/>
      <c r="AR28" s="417"/>
      <c r="AS28" s="417"/>
      <c r="AT28" s="417"/>
      <c r="AU28" s="417"/>
      <c r="AV28" s="417"/>
      <c r="AW28" s="417"/>
      <c r="AX28" s="417"/>
      <c r="AY28" s="417"/>
      <c r="AZ28" s="417"/>
      <c r="BA28" s="417"/>
      <c r="BB28" s="417"/>
      <c r="BC28" s="417"/>
      <c r="BD28" s="417"/>
      <c r="BE28" s="417"/>
      <c r="BF28" s="417"/>
      <c r="BG28" s="417"/>
      <c r="BH28" s="417"/>
      <c r="BI28" s="417"/>
      <c r="BJ28" s="417"/>
      <c r="BK28" s="417"/>
      <c r="BL28" s="417"/>
      <c r="BM28" s="417"/>
      <c r="BN28" s="417"/>
      <c r="BO28" s="417"/>
      <c r="BP28" s="417"/>
      <c r="BQ28" s="417"/>
      <c r="BR28" s="417"/>
      <c r="BS28" s="417"/>
      <c r="BT28" s="417"/>
      <c r="BU28" s="417"/>
      <c r="BV28" s="349"/>
      <c r="BW28" s="349"/>
      <c r="BX28" s="349"/>
      <c r="BY28" s="349"/>
      <c r="BZ28" s="349"/>
      <c r="CA28" s="349"/>
      <c r="CB28" s="349"/>
      <c r="CC28" s="349"/>
      <c r="CD28" s="349"/>
      <c r="CE28" s="349"/>
    </row>
    <row r="29" spans="1:83" s="343" customFormat="1" ht="45" customHeight="1">
      <c r="A29" s="338"/>
      <c r="B29" s="370" t="s">
        <v>149</v>
      </c>
      <c r="C29" s="520"/>
      <c r="D29" s="522"/>
      <c r="E29" s="524"/>
      <c r="F29" s="527"/>
      <c r="G29" s="522"/>
      <c r="H29" s="518"/>
      <c r="I29" s="485" t="s">
        <v>144</v>
      </c>
      <c r="J29" s="418">
        <v>1</v>
      </c>
      <c r="K29" s="438" t="s">
        <v>1053</v>
      </c>
      <c r="L29" s="371" t="s">
        <v>1054</v>
      </c>
      <c r="M29" s="428" t="str">
        <f>mergeValue(H29)</f>
        <v>Белоярский муниципальный район</v>
      </c>
      <c r="N29" s="419"/>
      <c r="O29" s="419"/>
      <c r="P29" s="419"/>
      <c r="Q29" s="419"/>
      <c r="R29" s="428" t="str">
        <f>K29&amp;" ("&amp;L29&amp;")"</f>
        <v>Полноват (71811415)</v>
      </c>
      <c r="S29" s="370"/>
      <c r="T29" s="370"/>
      <c r="U29" s="410"/>
      <c r="V29" s="370"/>
      <c r="W29" s="370"/>
      <c r="X29" s="370"/>
      <c r="Y29" s="349"/>
      <c r="Z29" s="349"/>
      <c r="AA29" s="417"/>
      <c r="AB29" s="417"/>
      <c r="AC29" s="417"/>
      <c r="AD29" s="417"/>
      <c r="AE29" s="417"/>
      <c r="AF29" s="417"/>
      <c r="AG29" s="417"/>
      <c r="AH29" s="417"/>
      <c r="AI29" s="417"/>
      <c r="AJ29" s="417"/>
      <c r="AK29" s="417"/>
      <c r="AL29" s="417"/>
      <c r="AM29" s="417"/>
      <c r="AN29" s="417"/>
      <c r="AO29" s="417"/>
      <c r="AP29" s="417"/>
      <c r="AQ29" s="417"/>
      <c r="AR29" s="417"/>
      <c r="AS29" s="417"/>
      <c r="AT29" s="417"/>
      <c r="AU29" s="417"/>
      <c r="AV29" s="417"/>
      <c r="AW29" s="417"/>
      <c r="AX29" s="417"/>
      <c r="AY29" s="417"/>
      <c r="AZ29" s="417"/>
      <c r="BA29" s="417"/>
      <c r="BB29" s="417"/>
      <c r="BC29" s="417"/>
      <c r="BD29" s="417"/>
      <c r="BE29" s="417"/>
      <c r="BF29" s="417"/>
      <c r="BG29" s="417"/>
      <c r="BH29" s="417"/>
      <c r="BI29" s="417"/>
      <c r="BJ29" s="417"/>
      <c r="BK29" s="417"/>
      <c r="BL29" s="417"/>
      <c r="BM29" s="417"/>
      <c r="BN29" s="417"/>
      <c r="BO29" s="417"/>
      <c r="BP29" s="417"/>
      <c r="BQ29" s="417"/>
      <c r="BR29" s="417"/>
      <c r="BS29" s="417"/>
      <c r="BT29" s="417"/>
      <c r="BU29" s="417"/>
      <c r="BV29" s="349"/>
      <c r="BW29" s="349"/>
      <c r="BX29" s="349"/>
      <c r="BY29" s="349"/>
      <c r="BZ29" s="349"/>
      <c r="CA29" s="349"/>
      <c r="CB29" s="349"/>
      <c r="CC29" s="349"/>
      <c r="CD29" s="349"/>
      <c r="CE29" s="349"/>
    </row>
    <row r="30" spans="1:83" s="343" customFormat="1" ht="0.95" customHeight="1">
      <c r="A30" s="338"/>
      <c r="B30" s="338"/>
      <c r="C30" s="520"/>
      <c r="D30" s="522"/>
      <c r="E30" s="524"/>
      <c r="F30" s="528"/>
      <c r="G30" s="522"/>
      <c r="H30" s="519"/>
      <c r="I30" s="376" t="s">
        <v>144</v>
      </c>
      <c r="J30" s="376"/>
      <c r="K30" s="391" t="s">
        <v>144</v>
      </c>
      <c r="L30" s="406"/>
      <c r="M30" s="419"/>
      <c r="N30" s="419"/>
      <c r="O30" s="419"/>
      <c r="P30" s="419"/>
      <c r="Q30" s="428"/>
      <c r="R30" s="419"/>
      <c r="S30" s="370"/>
      <c r="T30" s="370"/>
      <c r="U30" s="410"/>
      <c r="V30" s="370"/>
      <c r="W30" s="370"/>
      <c r="X30" s="370"/>
      <c r="Y30" s="349"/>
      <c r="Z30" s="349"/>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7"/>
      <c r="AW30" s="417"/>
      <c r="AX30" s="417"/>
      <c r="AY30" s="417"/>
      <c r="AZ30" s="417"/>
      <c r="BA30" s="417"/>
      <c r="BB30" s="417"/>
      <c r="BC30" s="417"/>
      <c r="BD30" s="417"/>
      <c r="BE30" s="417"/>
      <c r="BF30" s="417"/>
      <c r="BG30" s="417"/>
      <c r="BH30" s="417"/>
      <c r="BI30" s="417"/>
      <c r="BJ30" s="417"/>
      <c r="BK30" s="417"/>
      <c r="BL30" s="417"/>
      <c r="BM30" s="417"/>
      <c r="BN30" s="417"/>
      <c r="BO30" s="417"/>
      <c r="BP30" s="417"/>
      <c r="BQ30" s="417"/>
      <c r="BR30" s="417"/>
      <c r="BS30" s="417"/>
      <c r="BT30" s="417"/>
      <c r="BU30" s="417"/>
      <c r="BV30" s="349"/>
      <c r="BW30" s="349"/>
      <c r="BX30" s="349"/>
      <c r="BY30" s="349"/>
      <c r="BZ30" s="349"/>
      <c r="CA30" s="349"/>
      <c r="CB30" s="349"/>
      <c r="CC30" s="349"/>
      <c r="CD30" s="349"/>
      <c r="CE30" s="349"/>
    </row>
    <row r="31" spans="1:83" s="343" customFormat="1" ht="0.95" customHeight="1">
      <c r="A31" s="338"/>
      <c r="B31" s="338"/>
      <c r="C31" s="521"/>
      <c r="D31" s="522"/>
      <c r="E31" s="525"/>
      <c r="F31" s="366" t="s">
        <v>144</v>
      </c>
      <c r="G31" s="376" t="s">
        <v>144</v>
      </c>
      <c r="H31" s="391" t="s">
        <v>144</v>
      </c>
      <c r="I31" s="376" t="s">
        <v>144</v>
      </c>
      <c r="J31" s="376"/>
      <c r="K31" s="405"/>
      <c r="L31" s="406"/>
      <c r="M31" s="419"/>
      <c r="N31" s="419"/>
      <c r="O31" s="419"/>
      <c r="P31" s="419"/>
      <c r="Q31" s="428"/>
      <c r="R31" s="419"/>
      <c r="S31" s="370"/>
      <c r="T31" s="370"/>
      <c r="U31" s="410"/>
      <c r="V31" s="370"/>
      <c r="W31" s="370"/>
      <c r="X31" s="370"/>
      <c r="Y31" s="349"/>
      <c r="Z31" s="349"/>
      <c r="AA31" s="417"/>
      <c r="AB31" s="417"/>
      <c r="AC31" s="417"/>
      <c r="AD31" s="417"/>
      <c r="AE31" s="417"/>
      <c r="AF31" s="417"/>
      <c r="AG31" s="417"/>
      <c r="AH31" s="417"/>
      <c r="AI31" s="417"/>
      <c r="AJ31" s="417"/>
      <c r="AK31" s="417"/>
      <c r="AL31" s="417"/>
      <c r="AM31" s="417"/>
      <c r="AN31" s="417"/>
      <c r="AO31" s="417"/>
      <c r="AP31" s="417"/>
      <c r="AQ31" s="417"/>
      <c r="AR31" s="417"/>
      <c r="AS31" s="417"/>
      <c r="AT31" s="417"/>
      <c r="AU31" s="417"/>
      <c r="AV31" s="417"/>
      <c r="AW31" s="417"/>
      <c r="AX31" s="417"/>
      <c r="AY31" s="417"/>
      <c r="AZ31" s="417"/>
      <c r="BA31" s="417"/>
      <c r="BB31" s="417"/>
      <c r="BC31" s="417"/>
      <c r="BD31" s="417"/>
      <c r="BE31" s="417"/>
      <c r="BF31" s="417"/>
      <c r="BG31" s="417"/>
      <c r="BH31" s="417"/>
      <c r="BI31" s="417"/>
      <c r="BJ31" s="417"/>
      <c r="BK31" s="417"/>
      <c r="BL31" s="417"/>
      <c r="BM31" s="417"/>
      <c r="BN31" s="417"/>
      <c r="BO31" s="417"/>
      <c r="BP31" s="417"/>
      <c r="BQ31" s="417"/>
      <c r="BR31" s="417"/>
      <c r="BS31" s="417"/>
      <c r="BT31" s="417"/>
      <c r="BU31" s="417"/>
      <c r="BV31" s="349"/>
      <c r="BW31" s="349"/>
      <c r="BX31" s="349"/>
      <c r="BY31" s="349"/>
      <c r="BZ31" s="349"/>
      <c r="CA31" s="349"/>
      <c r="CB31" s="349"/>
      <c r="CC31" s="349"/>
      <c r="CD31" s="349"/>
      <c r="CE31" s="349"/>
    </row>
    <row r="32" spans="1:83" s="351" customFormat="1" hidden="1">
      <c r="A32" s="334"/>
      <c r="B32" s="334" t="s">
        <v>164</v>
      </c>
      <c r="C32" s="340"/>
      <c r="D32" s="366"/>
      <c r="E32" s="372" t="s">
        <v>144</v>
      </c>
      <c r="F32" s="368" t="s">
        <v>144</v>
      </c>
      <c r="G32" s="368"/>
      <c r="H32" s="368"/>
      <c r="I32" s="368" t="s">
        <v>144</v>
      </c>
      <c r="J32" s="368"/>
      <c r="K32" s="368"/>
      <c r="L32" s="369"/>
      <c r="M32" s="459"/>
      <c r="N32" s="457"/>
      <c r="O32" s="457"/>
      <c r="P32" s="457"/>
      <c r="Q32" s="458" t="s">
        <v>249</v>
      </c>
      <c r="R32" s="457"/>
      <c r="S32" s="430"/>
      <c r="T32" s="430"/>
      <c r="U32" s="430"/>
      <c r="V32" s="430"/>
    </row>
    <row r="33" spans="1:22" s="351" customFormat="1" ht="21" customHeight="1">
      <c r="A33" s="337"/>
      <c r="B33" s="334"/>
      <c r="C33" s="350"/>
      <c r="D33" s="433"/>
      <c r="E33" s="433"/>
      <c r="F33" s="433"/>
      <c r="G33" s="433"/>
      <c r="H33" s="433"/>
      <c r="I33" s="433"/>
      <c r="J33" s="433"/>
      <c r="K33" s="433"/>
      <c r="L33" s="433"/>
      <c r="M33" s="457"/>
      <c r="N33" s="457"/>
      <c r="O33" s="457"/>
      <c r="P33" s="457"/>
      <c r="Q33" s="458"/>
      <c r="R33" s="457"/>
      <c r="S33" s="430"/>
      <c r="T33" s="430"/>
      <c r="U33" s="430"/>
      <c r="V33" s="430"/>
    </row>
    <row r="34" spans="1:22" s="351" customFormat="1">
      <c r="A34" s="337"/>
      <c r="B34" s="334"/>
      <c r="C34" s="350"/>
      <c r="D34" s="334"/>
      <c r="E34" s="334"/>
      <c r="F34" s="334"/>
      <c r="G34" s="334"/>
      <c r="H34" s="334"/>
      <c r="I34" s="334"/>
      <c r="J34" s="334"/>
      <c r="K34" s="334"/>
      <c r="L34" s="334"/>
      <c r="M34" s="428"/>
      <c r="N34" s="428"/>
      <c r="O34" s="428"/>
      <c r="P34" s="428"/>
      <c r="Q34" s="429"/>
      <c r="R34" s="428"/>
      <c r="S34" s="430"/>
      <c r="T34" s="430"/>
      <c r="U34" s="430"/>
      <c r="V34" s="430"/>
    </row>
    <row r="35" spans="1:22" s="351" customFormat="1" ht="0.75" customHeight="1">
      <c r="A35" s="337"/>
      <c r="B35" s="334"/>
      <c r="C35" s="350"/>
      <c r="D35" s="334"/>
      <c r="E35" s="334"/>
      <c r="F35" s="334"/>
      <c r="G35" s="334"/>
      <c r="H35" s="334"/>
      <c r="I35" s="334"/>
      <c r="J35" s="334"/>
      <c r="K35" s="334"/>
      <c r="L35" s="334"/>
      <c r="M35" s="428"/>
      <c r="N35" s="428"/>
      <c r="O35" s="428"/>
      <c r="P35" s="428"/>
      <c r="Q35" s="429"/>
      <c r="R35" s="428"/>
      <c r="S35" s="430"/>
      <c r="T35" s="430"/>
      <c r="U35" s="430"/>
      <c r="V35" s="430"/>
    </row>
    <row r="36" spans="1:22" s="355" customFormat="1" ht="10.5">
      <c r="A36" s="354"/>
      <c r="C36" s="356"/>
      <c r="D36" s="364"/>
      <c r="E36" s="364"/>
      <c r="M36" s="428"/>
      <c r="N36" s="428"/>
      <c r="O36" s="428"/>
      <c r="P36" s="428"/>
      <c r="Q36" s="429"/>
      <c r="R36" s="428"/>
      <c r="S36" s="430"/>
      <c r="T36" s="430"/>
      <c r="U36" s="430"/>
      <c r="V36" s="430"/>
    </row>
    <row r="37" spans="1:22" s="355" customFormat="1" ht="10.5">
      <c r="A37" s="354"/>
      <c r="C37" s="356"/>
      <c r="D37" s="364"/>
      <c r="E37" s="364"/>
      <c r="M37" s="428"/>
      <c r="N37" s="428"/>
      <c r="O37" s="428"/>
      <c r="P37" s="428"/>
      <c r="Q37" s="429"/>
      <c r="R37" s="428"/>
      <c r="S37" s="430"/>
      <c r="T37" s="430"/>
      <c r="U37" s="430"/>
      <c r="V37" s="430"/>
    </row>
  </sheetData>
  <sheetProtection password="FA9C" sheet="1" objects="1" scenarios="1" formatColumns="0" formatRows="0"/>
  <mergeCells count="34">
    <mergeCell ref="F9:G9"/>
    <mergeCell ref="I9:J9"/>
    <mergeCell ref="F10:G10"/>
    <mergeCell ref="I10:J10"/>
    <mergeCell ref="D4:H4"/>
    <mergeCell ref="D6:E6"/>
    <mergeCell ref="F6:G6"/>
    <mergeCell ref="D8:E8"/>
    <mergeCell ref="F8:H8"/>
    <mergeCell ref="I8:L8"/>
    <mergeCell ref="H13:H15"/>
    <mergeCell ref="C17:C21"/>
    <mergeCell ref="D17:D21"/>
    <mergeCell ref="E17:E21"/>
    <mergeCell ref="F18:F20"/>
    <mergeCell ref="G18:G20"/>
    <mergeCell ref="H18:H20"/>
    <mergeCell ref="C12:C16"/>
    <mergeCell ref="D12:D16"/>
    <mergeCell ref="E12:E16"/>
    <mergeCell ref="F13:F15"/>
    <mergeCell ref="G13:G15"/>
    <mergeCell ref="H23:H25"/>
    <mergeCell ref="C27:C31"/>
    <mergeCell ref="D27:D31"/>
    <mergeCell ref="E27:E31"/>
    <mergeCell ref="F28:F30"/>
    <mergeCell ref="G28:G30"/>
    <mergeCell ref="H28:H30"/>
    <mergeCell ref="C22:C26"/>
    <mergeCell ref="D22:D26"/>
    <mergeCell ref="E22:E26"/>
    <mergeCell ref="F23:F25"/>
    <mergeCell ref="G23:G25"/>
  </mergeCells>
  <dataValidations count="1">
    <dataValidation type="textLength" operator="lessThanOrEqual" allowBlank="1" showInputMessage="1" showErrorMessage="1" errorTitle="Ошибка" error="Допускается ввод не более 900 символов!" sqref="E12 E17 E22 E2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34"/>
  <sheetViews>
    <sheetView showGridLines="0" topLeftCell="C3" zoomScaleNormal="100" workbookViewId="0">
      <selection activeCell="M28" sqref="M28"/>
    </sheetView>
  </sheetViews>
  <sheetFormatPr defaultRowHeight="15"/>
  <cols>
    <col min="1" max="1" width="6.42578125" style="394" hidden="1" customWidth="1"/>
    <col min="2" max="2" width="2" style="394" hidden="1" customWidth="1"/>
    <col min="3" max="3" width="3.7109375" style="394" customWidth="1"/>
    <col min="4" max="4" width="4.28515625" style="394" customWidth="1"/>
    <col min="5" max="5" width="45" style="394" customWidth="1"/>
    <col min="6" max="6" width="6.42578125" style="394" bestFit="1" customWidth="1"/>
    <col min="7" max="7" width="4.42578125" style="394" customWidth="1"/>
    <col min="8" max="8" width="5.5703125" style="394" customWidth="1"/>
    <col min="9" max="9" width="52.85546875" style="394" customWidth="1"/>
    <col min="10" max="10" width="7" style="394" bestFit="1" customWidth="1"/>
    <col min="11" max="11" width="3.7109375" style="394" bestFit="1" customWidth="1"/>
    <col min="12" max="12" width="6.28515625" style="394" bestFit="1" customWidth="1"/>
    <col min="13" max="13" width="61" style="394" customWidth="1"/>
    <col min="14" max="15" width="9.140625" style="395"/>
    <col min="16" max="16" width="9.140625" style="411"/>
    <col min="17" max="38" width="9.140625" style="395"/>
    <col min="39" max="16384" width="9.140625" style="394"/>
  </cols>
  <sheetData>
    <row r="1" spans="1:38" hidden="1"/>
    <row r="2" spans="1:38" hidden="1"/>
    <row r="3" spans="1:38" ht="10.5" customHeight="1"/>
    <row r="4" spans="1:38" ht="27" customHeight="1">
      <c r="A4" s="396"/>
      <c r="B4" s="396"/>
      <c r="D4" s="559" t="str">
        <f>Титульный!E5</f>
        <v>Информация о выводе объектов теплоснабжения из эксплуатации и основаниях ограничения, прекращения подачи тепловой энергии потребителям</v>
      </c>
      <c r="E4" s="560"/>
      <c r="F4" s="560"/>
      <c r="G4" s="560"/>
      <c r="H4" s="560"/>
      <c r="I4" s="561"/>
      <c r="J4" s="395"/>
      <c r="K4" s="395"/>
      <c r="L4" s="395"/>
      <c r="M4" s="395"/>
    </row>
    <row r="5" spans="1:38" s="398" customFormat="1" ht="15.75">
      <c r="A5" s="396"/>
      <c r="B5" s="396"/>
      <c r="C5" s="396"/>
      <c r="D5" s="562" t="str">
        <f>IF(org=0,"Не определено",org)</f>
        <v>Муниципальное унитарное предприятие Белоярского района «Белоярские коммунальные системы»</v>
      </c>
      <c r="E5" s="563"/>
      <c r="F5" s="563"/>
      <c r="G5" s="563"/>
      <c r="H5" s="563"/>
      <c r="I5" s="564"/>
      <c r="J5" s="397"/>
      <c r="K5" s="397"/>
      <c r="L5" s="397"/>
      <c r="M5" s="397"/>
      <c r="N5" s="397"/>
      <c r="O5" s="397"/>
      <c r="P5" s="412"/>
      <c r="Q5" s="397"/>
      <c r="R5" s="397"/>
      <c r="S5" s="397"/>
      <c r="T5" s="397"/>
      <c r="U5" s="397"/>
      <c r="V5" s="397"/>
      <c r="W5" s="397"/>
      <c r="X5" s="397"/>
      <c r="Y5" s="397"/>
      <c r="Z5" s="397"/>
      <c r="AA5" s="397"/>
      <c r="AB5" s="397"/>
      <c r="AC5" s="397"/>
      <c r="AD5" s="397"/>
      <c r="AE5" s="397"/>
      <c r="AF5" s="397"/>
      <c r="AG5" s="397"/>
      <c r="AH5" s="397"/>
      <c r="AI5" s="397"/>
      <c r="AJ5" s="397"/>
      <c r="AK5" s="397"/>
      <c r="AL5" s="397"/>
    </row>
    <row r="6" spans="1:38" s="399" customFormat="1" ht="3" customHeight="1">
      <c r="A6" s="566"/>
      <c r="B6" s="566"/>
      <c r="C6" s="566"/>
      <c r="D6" s="566"/>
      <c r="E6" s="566"/>
      <c r="F6" s="566"/>
      <c r="G6" s="341"/>
      <c r="H6" s="341"/>
      <c r="I6" s="341"/>
      <c r="J6" s="341"/>
      <c r="K6" s="341"/>
      <c r="N6" s="400"/>
      <c r="O6" s="400"/>
      <c r="P6" s="413"/>
      <c r="Q6" s="400"/>
      <c r="R6" s="400"/>
      <c r="S6" s="400"/>
      <c r="T6" s="400"/>
      <c r="U6" s="400"/>
      <c r="V6" s="400"/>
      <c r="W6" s="400"/>
      <c r="X6" s="400"/>
      <c r="Y6" s="400"/>
      <c r="Z6" s="400"/>
      <c r="AA6" s="400"/>
      <c r="AB6" s="400"/>
      <c r="AC6" s="400"/>
      <c r="AD6" s="400"/>
      <c r="AE6" s="400"/>
      <c r="AF6" s="400"/>
      <c r="AG6" s="400"/>
      <c r="AH6" s="400"/>
      <c r="AI6" s="400"/>
      <c r="AJ6" s="400"/>
      <c r="AK6" s="400"/>
      <c r="AL6" s="400"/>
    </row>
    <row r="7" spans="1:38" ht="3.75" customHeight="1">
      <c r="A7" s="566"/>
      <c r="B7" s="566"/>
      <c r="C7" s="566"/>
      <c r="D7" s="566"/>
      <c r="E7" s="566"/>
      <c r="F7" s="566"/>
    </row>
    <row r="8" spans="1:38" ht="0.2" customHeight="1">
      <c r="B8" s="548"/>
      <c r="C8" s="548"/>
      <c r="D8" s="548"/>
      <c r="E8" s="565"/>
      <c r="F8" s="565"/>
    </row>
    <row r="9" spans="1:38" ht="0.2" customHeight="1">
      <c r="B9" s="548"/>
      <c r="C9" s="548"/>
      <c r="D9" s="548"/>
      <c r="E9" s="565"/>
      <c r="F9" s="565"/>
    </row>
    <row r="10" spans="1:38" ht="0.2" customHeight="1">
      <c r="B10" s="548"/>
      <c r="C10" s="548"/>
      <c r="D10" s="548"/>
      <c r="E10" s="565"/>
      <c r="F10" s="565"/>
    </row>
    <row r="11" spans="1:38" ht="6" hidden="1" customHeight="1">
      <c r="B11" s="548"/>
      <c r="C11" s="548"/>
      <c r="D11" s="548"/>
      <c r="E11" s="565"/>
      <c r="F11" s="565"/>
    </row>
    <row r="12" spans="1:38" ht="20.25" hidden="1" customHeight="1">
      <c r="A12" s="357"/>
      <c r="B12" s="548"/>
      <c r="C12" s="548"/>
      <c r="D12" s="548"/>
      <c r="E12" s="483"/>
      <c r="F12" s="357"/>
      <c r="G12" s="483"/>
      <c r="H12" s="483"/>
      <c r="I12" s="357"/>
      <c r="J12" s="357"/>
      <c r="K12" s="483"/>
    </row>
    <row r="13" spans="1:38" ht="20.25" hidden="1" customHeight="1">
      <c r="B13" s="548"/>
      <c r="C13" s="548"/>
      <c r="D13" s="548"/>
      <c r="E13" s="483"/>
      <c r="F13" s="461"/>
      <c r="G13" s="357"/>
      <c r="H13" s="357"/>
      <c r="I13" s="357"/>
      <c r="J13" s="357"/>
      <c r="K13" s="483"/>
    </row>
    <row r="14" spans="1:38" ht="6" hidden="1" customHeight="1">
      <c r="B14" s="567"/>
      <c r="C14" s="567"/>
      <c r="D14" s="567"/>
      <c r="E14" s="358"/>
      <c r="F14" s="357"/>
      <c r="G14" s="357"/>
      <c r="H14" s="357"/>
      <c r="I14" s="357"/>
      <c r="J14" s="357"/>
      <c r="K14" s="483"/>
    </row>
    <row r="15" spans="1:38" ht="3" customHeight="1"/>
    <row r="16" spans="1:38" ht="0.2" customHeight="1"/>
    <row r="17" spans="1:38" s="398" customFormat="1" ht="0.2" customHeight="1">
      <c r="A17" s="401"/>
      <c r="B17" s="401"/>
      <c r="C17" s="401"/>
      <c r="D17" s="401"/>
      <c r="E17" s="401"/>
      <c r="F17" s="401"/>
      <c r="G17" s="401"/>
      <c r="H17" s="401"/>
      <c r="I17" s="401"/>
      <c r="J17" s="401"/>
      <c r="K17" s="401"/>
      <c r="L17" s="401"/>
      <c r="M17" s="399"/>
      <c r="N17" s="397"/>
      <c r="O17" s="397"/>
      <c r="P17" s="412"/>
      <c r="Q17" s="397"/>
      <c r="R17" s="397"/>
      <c r="S17" s="397"/>
      <c r="T17" s="397"/>
      <c r="U17" s="397"/>
      <c r="V17" s="397"/>
      <c r="W17" s="397"/>
      <c r="X17" s="397"/>
      <c r="Y17" s="397"/>
      <c r="Z17" s="397"/>
      <c r="AA17" s="397"/>
      <c r="AB17" s="397"/>
      <c r="AC17" s="397"/>
      <c r="AD17" s="397"/>
      <c r="AE17" s="397"/>
      <c r="AF17" s="397"/>
      <c r="AG17" s="397"/>
      <c r="AH17" s="397"/>
      <c r="AI17" s="397"/>
      <c r="AJ17" s="397"/>
      <c r="AK17" s="397"/>
      <c r="AL17" s="397"/>
    </row>
    <row r="18" spans="1:38" ht="23.25" customHeight="1">
      <c r="A18" s="557"/>
      <c r="B18" s="357"/>
      <c r="C18" s="357"/>
      <c r="D18" s="558" t="s">
        <v>116</v>
      </c>
      <c r="E18" s="558"/>
      <c r="F18" s="543" t="s">
        <v>199</v>
      </c>
      <c r="G18" s="543"/>
      <c r="H18" s="543"/>
      <c r="I18" s="543"/>
      <c r="J18" s="543" t="s">
        <v>324</v>
      </c>
      <c r="K18" s="543"/>
      <c r="L18" s="543"/>
      <c r="M18" s="543"/>
    </row>
    <row r="19" spans="1:38" ht="23.25" customHeight="1">
      <c r="A19" s="557"/>
      <c r="B19" s="359"/>
      <c r="C19" s="360"/>
      <c r="D19" s="484" t="s">
        <v>25</v>
      </c>
      <c r="E19" s="484" t="s">
        <v>148</v>
      </c>
      <c r="F19" s="484" t="s">
        <v>143</v>
      </c>
      <c r="G19" s="546" t="s">
        <v>25</v>
      </c>
      <c r="H19" s="547"/>
      <c r="I19" s="484" t="s">
        <v>148</v>
      </c>
      <c r="J19" s="484" t="s">
        <v>143</v>
      </c>
      <c r="K19" s="546" t="s">
        <v>25</v>
      </c>
      <c r="L19" s="547"/>
      <c r="M19" s="484" t="s">
        <v>148</v>
      </c>
    </row>
    <row r="20" spans="1:38" s="362" customFormat="1" ht="14.25" customHeight="1">
      <c r="A20" s="347"/>
      <c r="B20" s="347"/>
      <c r="C20" s="347"/>
      <c r="D20" s="374" t="s">
        <v>26</v>
      </c>
      <c r="E20" s="374" t="s">
        <v>0</v>
      </c>
      <c r="F20" s="374" t="s">
        <v>1</v>
      </c>
      <c r="G20" s="544" t="s">
        <v>2</v>
      </c>
      <c r="H20" s="545"/>
      <c r="I20" s="374" t="s">
        <v>12</v>
      </c>
      <c r="J20" s="374" t="s">
        <v>13</v>
      </c>
      <c r="K20" s="544" t="s">
        <v>31</v>
      </c>
      <c r="L20" s="545"/>
      <c r="M20" s="374" t="s">
        <v>32</v>
      </c>
      <c r="N20" s="373"/>
      <c r="O20" s="395"/>
      <c r="P20" s="414"/>
      <c r="Q20" s="373"/>
      <c r="R20" s="373"/>
      <c r="S20" s="373"/>
      <c r="T20" s="373"/>
      <c r="U20" s="373"/>
      <c r="V20" s="373"/>
      <c r="W20" s="373"/>
      <c r="X20" s="373"/>
      <c r="Y20" s="373"/>
      <c r="Z20" s="373"/>
      <c r="AA20" s="373"/>
      <c r="AB20" s="373"/>
      <c r="AC20" s="373"/>
      <c r="AD20" s="373"/>
      <c r="AE20" s="373"/>
      <c r="AF20" s="373"/>
      <c r="AG20" s="373"/>
      <c r="AH20" s="373"/>
      <c r="AI20" s="373"/>
      <c r="AJ20" s="373"/>
      <c r="AK20" s="373"/>
      <c r="AL20" s="373"/>
    </row>
    <row r="21" spans="1:38" hidden="1">
      <c r="A21" s="402"/>
      <c r="B21" s="361"/>
      <c r="C21" s="361"/>
      <c r="D21" s="382"/>
      <c r="E21" s="383"/>
      <c r="F21" s="384"/>
      <c r="G21" s="383"/>
      <c r="H21" s="383"/>
      <c r="I21" s="384"/>
      <c r="J21" s="384"/>
      <c r="K21" s="385"/>
      <c r="L21" s="383"/>
      <c r="M21" s="386"/>
    </row>
    <row r="22" spans="1:38" ht="30" customHeight="1">
      <c r="A22" s="342"/>
      <c r="B22" s="342"/>
      <c r="C22" s="340"/>
      <c r="D22" s="552" t="s">
        <v>26</v>
      </c>
      <c r="E22" s="549" t="s">
        <v>1266</v>
      </c>
      <c r="F22" s="539" t="s">
        <v>18</v>
      </c>
      <c r="G22" s="553"/>
      <c r="H22" s="522">
        <v>1</v>
      </c>
      <c r="I22" s="541" t="s">
        <v>1262</v>
      </c>
      <c r="J22" s="539" t="s">
        <v>19</v>
      </c>
      <c r="K22" s="379" t="s">
        <v>144</v>
      </c>
      <c r="L22" s="375" t="s">
        <v>26</v>
      </c>
      <c r="M22" s="393" t="s">
        <v>144</v>
      </c>
      <c r="X22" s="395" t="s">
        <v>1267</v>
      </c>
      <c r="Y22" s="395" t="s">
        <v>145</v>
      </c>
      <c r="Z22" s="395">
        <v>1705000</v>
      </c>
    </row>
    <row r="23" spans="1:38" ht="15" hidden="1" customHeight="1">
      <c r="A23" s="342"/>
      <c r="B23" s="342"/>
      <c r="C23" s="344"/>
      <c r="D23" s="552"/>
      <c r="E23" s="550"/>
      <c r="F23" s="540"/>
      <c r="G23" s="554"/>
      <c r="H23" s="522"/>
      <c r="I23" s="555"/>
      <c r="J23" s="540"/>
      <c r="K23" s="366" t="s">
        <v>144</v>
      </c>
      <c r="L23" s="376"/>
      <c r="M23" s="392" t="s">
        <v>144</v>
      </c>
    </row>
    <row r="24" spans="1:38" s="362" customFormat="1" ht="30" customHeight="1">
      <c r="A24" s="342"/>
      <c r="B24" s="342"/>
      <c r="C24" s="344"/>
      <c r="D24" s="552"/>
      <c r="E24" s="550"/>
      <c r="F24" s="540"/>
      <c r="G24" s="527"/>
      <c r="H24" s="522">
        <v>2</v>
      </c>
      <c r="I24" s="541" t="s">
        <v>1263</v>
      </c>
      <c r="J24" s="539" t="s">
        <v>19</v>
      </c>
      <c r="K24" s="379" t="s">
        <v>144</v>
      </c>
      <c r="L24" s="375" t="s">
        <v>26</v>
      </c>
      <c r="M24" s="393"/>
      <c r="N24" s="395"/>
      <c r="O24" s="395"/>
      <c r="P24" s="395"/>
      <c r="Q24" s="395"/>
      <c r="R24" s="395"/>
      <c r="S24" s="395"/>
      <c r="T24" s="395"/>
      <c r="U24" s="411"/>
      <c r="V24" s="395"/>
      <c r="W24" s="395"/>
      <c r="X24" s="373"/>
      <c r="Y24" s="373" t="s">
        <v>145</v>
      </c>
      <c r="Z24" s="373">
        <v>1705000</v>
      </c>
      <c r="AA24" s="373"/>
      <c r="AB24" s="373"/>
      <c r="AC24" s="373"/>
      <c r="AD24" s="373"/>
      <c r="AE24" s="373"/>
      <c r="AF24" s="373"/>
      <c r="AG24" s="373"/>
      <c r="AH24" s="373"/>
      <c r="AI24" s="373"/>
      <c r="AJ24" s="373"/>
      <c r="AK24" s="373"/>
      <c r="AL24" s="373"/>
    </row>
    <row r="25" spans="1:38" s="362" customFormat="1" ht="15" hidden="1" customHeight="1">
      <c r="A25" s="342"/>
      <c r="B25" s="342"/>
      <c r="C25" s="344"/>
      <c r="D25" s="552"/>
      <c r="E25" s="550"/>
      <c r="F25" s="540"/>
      <c r="G25" s="528"/>
      <c r="H25" s="522"/>
      <c r="I25" s="542"/>
      <c r="J25" s="540"/>
      <c r="K25" s="366" t="s">
        <v>144</v>
      </c>
      <c r="L25" s="376"/>
      <c r="M25" s="392" t="s">
        <v>144</v>
      </c>
      <c r="N25" s="395"/>
      <c r="O25" s="395"/>
      <c r="P25" s="395"/>
      <c r="Q25" s="395"/>
      <c r="R25" s="395"/>
      <c r="S25" s="395"/>
      <c r="T25" s="395"/>
      <c r="U25" s="411"/>
      <c r="V25" s="395"/>
      <c r="W25" s="395"/>
      <c r="X25" s="373"/>
      <c r="Y25" s="373"/>
      <c r="Z25" s="373"/>
      <c r="AA25" s="373"/>
      <c r="AB25" s="373"/>
      <c r="AC25" s="373"/>
      <c r="AD25" s="373"/>
      <c r="AE25" s="373"/>
      <c r="AF25" s="373"/>
      <c r="AG25" s="373"/>
      <c r="AH25" s="373"/>
      <c r="AI25" s="373"/>
      <c r="AJ25" s="373"/>
      <c r="AK25" s="373"/>
      <c r="AL25" s="373"/>
    </row>
    <row r="26" spans="1:38" s="362" customFormat="1" ht="30" customHeight="1">
      <c r="A26" s="342"/>
      <c r="B26" s="342"/>
      <c r="C26" s="344"/>
      <c r="D26" s="552"/>
      <c r="E26" s="550"/>
      <c r="F26" s="540"/>
      <c r="G26" s="526"/>
      <c r="H26" s="522">
        <v>3</v>
      </c>
      <c r="I26" s="541" t="s">
        <v>1264</v>
      </c>
      <c r="J26" s="539" t="s">
        <v>19</v>
      </c>
      <c r="K26" s="379" t="s">
        <v>144</v>
      </c>
      <c r="L26" s="375" t="s">
        <v>26</v>
      </c>
      <c r="M26" s="393"/>
      <c r="N26" s="395"/>
      <c r="O26" s="395"/>
      <c r="P26" s="395"/>
      <c r="Q26" s="395"/>
      <c r="R26" s="395"/>
      <c r="S26" s="395"/>
      <c r="T26" s="395"/>
      <c r="U26" s="411"/>
      <c r="V26" s="395"/>
      <c r="W26" s="395"/>
      <c r="X26" s="373"/>
      <c r="Y26" s="373" t="s">
        <v>145</v>
      </c>
      <c r="Z26" s="373">
        <v>1705000</v>
      </c>
      <c r="AA26" s="373"/>
      <c r="AB26" s="373"/>
      <c r="AC26" s="373"/>
      <c r="AD26" s="373"/>
      <c r="AE26" s="373"/>
      <c r="AF26" s="373"/>
      <c r="AG26" s="373"/>
      <c r="AH26" s="373"/>
      <c r="AI26" s="373"/>
      <c r="AJ26" s="373"/>
      <c r="AK26" s="373"/>
      <c r="AL26" s="373"/>
    </row>
    <row r="27" spans="1:38" s="362" customFormat="1" ht="15" hidden="1" customHeight="1">
      <c r="A27" s="342"/>
      <c r="B27" s="342"/>
      <c r="C27" s="344"/>
      <c r="D27" s="552"/>
      <c r="E27" s="550"/>
      <c r="F27" s="540"/>
      <c r="G27" s="528"/>
      <c r="H27" s="522"/>
      <c r="I27" s="542"/>
      <c r="J27" s="540"/>
      <c r="K27" s="366" t="s">
        <v>144</v>
      </c>
      <c r="L27" s="376"/>
      <c r="M27" s="392" t="s">
        <v>144</v>
      </c>
      <c r="N27" s="395"/>
      <c r="O27" s="395"/>
      <c r="P27" s="395"/>
      <c r="Q27" s="395"/>
      <c r="R27" s="395"/>
      <c r="S27" s="395"/>
      <c r="T27" s="395"/>
      <c r="U27" s="411"/>
      <c r="V27" s="395"/>
      <c r="W27" s="395"/>
      <c r="X27" s="373"/>
      <c r="Y27" s="373"/>
      <c r="Z27" s="373"/>
      <c r="AA27" s="373"/>
      <c r="AB27" s="373"/>
      <c r="AC27" s="373"/>
      <c r="AD27" s="373"/>
      <c r="AE27" s="373"/>
      <c r="AF27" s="373"/>
      <c r="AG27" s="373"/>
      <c r="AH27" s="373"/>
      <c r="AI27" s="373"/>
      <c r="AJ27" s="373"/>
      <c r="AK27" s="373"/>
      <c r="AL27" s="373"/>
    </row>
    <row r="28" spans="1:38" s="362" customFormat="1" ht="15" customHeight="1">
      <c r="A28" s="342"/>
      <c r="B28" s="342"/>
      <c r="C28" s="344"/>
      <c r="D28" s="552"/>
      <c r="E28" s="550"/>
      <c r="F28" s="540"/>
      <c r="G28" s="526"/>
      <c r="H28" s="522">
        <v>4</v>
      </c>
      <c r="I28" s="541" t="s">
        <v>1265</v>
      </c>
      <c r="J28" s="539" t="s">
        <v>18</v>
      </c>
      <c r="K28" s="379" t="s">
        <v>144</v>
      </c>
      <c r="L28" s="375" t="s">
        <v>26</v>
      </c>
      <c r="M28" s="487" t="s">
        <v>1268</v>
      </c>
      <c r="N28" s="395"/>
      <c r="O28" s="395"/>
      <c r="P28" s="395"/>
      <c r="Q28" s="395"/>
      <c r="R28" s="395"/>
      <c r="S28" s="395"/>
      <c r="T28" s="395"/>
      <c r="U28" s="411"/>
      <c r="V28" s="395"/>
      <c r="W28" s="395"/>
      <c r="X28" s="373"/>
      <c r="Y28" s="373" t="s">
        <v>145</v>
      </c>
      <c r="Z28" s="373">
        <v>1705000</v>
      </c>
      <c r="AA28" s="373"/>
      <c r="AB28" s="373"/>
      <c r="AC28" s="373"/>
      <c r="AD28" s="373"/>
      <c r="AE28" s="373"/>
      <c r="AF28" s="373"/>
      <c r="AG28" s="373"/>
      <c r="AH28" s="373"/>
      <c r="AI28" s="373"/>
      <c r="AJ28" s="373"/>
      <c r="AK28" s="373"/>
      <c r="AL28" s="373"/>
    </row>
    <row r="29" spans="1:38" s="362" customFormat="1" ht="45" customHeight="1">
      <c r="A29" s="342"/>
      <c r="B29" s="342"/>
      <c r="C29" s="344"/>
      <c r="D29" s="552"/>
      <c r="E29" s="550"/>
      <c r="F29" s="540"/>
      <c r="G29" s="527"/>
      <c r="H29" s="522"/>
      <c r="I29" s="556"/>
      <c r="J29" s="540"/>
      <c r="K29" s="486" t="s">
        <v>144</v>
      </c>
      <c r="L29" s="375" t="s">
        <v>0</v>
      </c>
      <c r="M29" s="487" t="s">
        <v>1269</v>
      </c>
      <c r="N29" s="488"/>
      <c r="O29" s="395"/>
      <c r="P29" s="395"/>
      <c r="Q29" s="395"/>
      <c r="R29" s="395"/>
      <c r="S29" s="395"/>
      <c r="T29" s="395"/>
      <c r="U29" s="411"/>
      <c r="V29" s="395"/>
      <c r="W29" s="395"/>
      <c r="X29" s="373"/>
      <c r="Y29" s="373" t="s">
        <v>145</v>
      </c>
      <c r="Z29" s="373">
        <v>1705000</v>
      </c>
      <c r="AA29" s="373"/>
      <c r="AB29" s="373"/>
      <c r="AC29" s="373"/>
      <c r="AD29" s="373"/>
      <c r="AE29" s="373"/>
      <c r="AF29" s="373"/>
      <c r="AG29" s="373"/>
      <c r="AH29" s="373"/>
      <c r="AI29" s="373"/>
      <c r="AJ29" s="373"/>
      <c r="AK29" s="373"/>
      <c r="AL29" s="373"/>
    </row>
    <row r="30" spans="1:38" s="362" customFormat="1" ht="15" hidden="1" customHeight="1">
      <c r="A30" s="342"/>
      <c r="B30" s="342"/>
      <c r="C30" s="344"/>
      <c r="D30" s="552"/>
      <c r="E30" s="550"/>
      <c r="F30" s="540"/>
      <c r="G30" s="528"/>
      <c r="H30" s="522"/>
      <c r="I30" s="542"/>
      <c r="J30" s="540"/>
      <c r="K30" s="366" t="s">
        <v>144</v>
      </c>
      <c r="L30" s="376"/>
      <c r="M30" s="392" t="s">
        <v>144</v>
      </c>
      <c r="N30" s="395"/>
      <c r="O30" s="395"/>
      <c r="P30" s="395"/>
      <c r="Q30" s="395"/>
      <c r="R30" s="395"/>
      <c r="S30" s="395"/>
      <c r="T30" s="395"/>
      <c r="U30" s="411"/>
      <c r="V30" s="395"/>
      <c r="W30" s="395"/>
      <c r="X30" s="373"/>
      <c r="Y30" s="373"/>
      <c r="Z30" s="373"/>
      <c r="AA30" s="373"/>
      <c r="AB30" s="373"/>
      <c r="AC30" s="373"/>
      <c r="AD30" s="373"/>
      <c r="AE30" s="373"/>
      <c r="AF30" s="373"/>
      <c r="AG30" s="373"/>
      <c r="AH30" s="373"/>
      <c r="AI30" s="373"/>
      <c r="AJ30" s="373"/>
      <c r="AK30" s="373"/>
      <c r="AL30" s="373"/>
    </row>
    <row r="31" spans="1:38" ht="15" hidden="1" customHeight="1">
      <c r="A31" s="342"/>
      <c r="B31" s="342"/>
      <c r="C31" s="344"/>
      <c r="D31" s="552"/>
      <c r="E31" s="551"/>
      <c r="F31" s="540"/>
      <c r="G31" s="366"/>
      <c r="H31" s="376"/>
      <c r="I31" s="372" t="s">
        <v>144</v>
      </c>
      <c r="J31" s="376"/>
      <c r="K31" s="376" t="s">
        <v>144</v>
      </c>
      <c r="L31" s="376"/>
      <c r="M31" s="377"/>
    </row>
    <row r="32" spans="1:38" ht="15" hidden="1" customHeight="1">
      <c r="A32" s="403"/>
      <c r="B32" s="378"/>
      <c r="C32" s="537"/>
      <c r="D32" s="366"/>
      <c r="E32" s="367" t="s">
        <v>144</v>
      </c>
      <c r="F32" s="376"/>
      <c r="G32" s="376"/>
      <c r="H32" s="376"/>
      <c r="I32" s="376"/>
      <c r="J32" s="376"/>
      <c r="K32" s="376" t="s">
        <v>144</v>
      </c>
      <c r="L32" s="376"/>
      <c r="M32" s="377"/>
    </row>
    <row r="33" spans="3:13" ht="15" customHeight="1">
      <c r="C33" s="537"/>
      <c r="D33" s="404"/>
      <c r="E33" s="404"/>
      <c r="F33" s="404"/>
      <c r="G33" s="404"/>
      <c r="H33" s="404"/>
      <c r="I33" s="404"/>
      <c r="J33" s="404"/>
      <c r="K33" s="404" t="s">
        <v>144</v>
      </c>
      <c r="L33" s="404"/>
      <c r="M33" s="404"/>
    </row>
    <row r="34" spans="3:13" ht="37.5" customHeight="1"/>
  </sheetData>
  <sheetProtection password="FA9C" sheet="1" objects="1" scenarios="1" formatColumns="0" formatRows="0"/>
  <dataConsolidate/>
  <mergeCells count="42">
    <mergeCell ref="A18:A19"/>
    <mergeCell ref="D18:E18"/>
    <mergeCell ref="D4:I4"/>
    <mergeCell ref="D5:I5"/>
    <mergeCell ref="E8:F8"/>
    <mergeCell ref="B9:D9"/>
    <mergeCell ref="A6:F7"/>
    <mergeCell ref="B8:D8"/>
    <mergeCell ref="E9:F9"/>
    <mergeCell ref="B10:D10"/>
    <mergeCell ref="E10:F10"/>
    <mergeCell ref="B14:D14"/>
    <mergeCell ref="E11:F11"/>
    <mergeCell ref="B11:D11"/>
    <mergeCell ref="C32:C33"/>
    <mergeCell ref="B12:D12"/>
    <mergeCell ref="B13:D13"/>
    <mergeCell ref="E22:E31"/>
    <mergeCell ref="F22:F31"/>
    <mergeCell ref="D22:D31"/>
    <mergeCell ref="F18:I18"/>
    <mergeCell ref="G22:G23"/>
    <mergeCell ref="H22:H23"/>
    <mergeCell ref="I22:I23"/>
    <mergeCell ref="G24:G25"/>
    <mergeCell ref="H24:H25"/>
    <mergeCell ref="I24:I25"/>
    <mergeCell ref="G28:G30"/>
    <mergeCell ref="H28:H30"/>
    <mergeCell ref="I28:I30"/>
    <mergeCell ref="J22:J23"/>
    <mergeCell ref="J18:M18"/>
    <mergeCell ref="G20:H20"/>
    <mergeCell ref="K20:L20"/>
    <mergeCell ref="K19:L19"/>
    <mergeCell ref="G19:H19"/>
    <mergeCell ref="J28:J30"/>
    <mergeCell ref="J24:J25"/>
    <mergeCell ref="G26:G27"/>
    <mergeCell ref="H26:H27"/>
    <mergeCell ref="I26:I27"/>
    <mergeCell ref="J26:J27"/>
  </mergeCells>
  <dataValidations count="4">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M29">
      <formula1>900</formula1>
    </dataValidation>
    <dataValidation type="list" showInputMessage="1" showErrorMessage="1" errorTitle="Ошибка" error="Выберите значение из списка" prompt="Выберите значение из списка" sqref="I22 I24:I28 I30">
      <formula1>DESCRIPTION_TERRITORY</formula1>
    </dataValidation>
    <dataValidation type="list" allowBlank="1" showInputMessage="1" showErrorMessage="1" sqref="I29">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68"/>
  <sheetViews>
    <sheetView showGridLines="0" topLeftCell="C4" zoomScaleNormal="100" workbookViewId="0"/>
  </sheetViews>
  <sheetFormatPr defaultColWidth="10.5703125" defaultRowHeight="15"/>
  <cols>
    <col min="1" max="1" width="9.140625" style="30" hidden="1" customWidth="1"/>
    <col min="2" max="2" width="9.140625" style="18" hidden="1" customWidth="1"/>
    <col min="3" max="3" width="3.7109375" style="35" customWidth="1"/>
    <col min="4" max="4" width="9.7109375" style="18" customWidth="1"/>
    <col min="5" max="5" width="37.7109375" style="18" customWidth="1"/>
    <col min="6" max="6" width="66.85546875" style="18" customWidth="1"/>
    <col min="7" max="7" width="116" style="18" customWidth="1"/>
    <col min="8" max="8" width="93.42578125" style="159" customWidth="1"/>
    <col min="9" max="17" width="10.5703125" style="18"/>
    <col min="18" max="18" width="10.5703125" style="202"/>
    <col min="19" max="16384" width="10.5703125" style="18"/>
  </cols>
  <sheetData>
    <row r="1" spans="1:21" s="159" customFormat="1" ht="15" hidden="1" customHeight="1">
      <c r="C1" s="190"/>
      <c r="G1" s="159">
        <v>4</v>
      </c>
      <c r="R1" s="203"/>
    </row>
    <row r="2" spans="1:21" s="159" customFormat="1" ht="15" hidden="1" customHeight="1">
      <c r="C2" s="190"/>
      <c r="R2" s="203"/>
    </row>
    <row r="3" spans="1:21" s="159" customFormat="1" ht="15" hidden="1" customHeight="1">
      <c r="C3" s="190"/>
      <c r="R3" s="203"/>
    </row>
    <row r="4" spans="1:21" ht="11.25" customHeight="1">
      <c r="C4" s="68"/>
      <c r="D4" s="69"/>
      <c r="E4" s="69"/>
      <c r="F4" s="69"/>
      <c r="G4" s="69"/>
    </row>
    <row r="5" spans="1:21">
      <c r="C5" s="68"/>
      <c r="D5" s="572" t="s">
        <v>252</v>
      </c>
      <c r="E5" s="572"/>
      <c r="F5" s="572"/>
      <c r="G5" s="572"/>
      <c r="H5" s="192"/>
    </row>
    <row r="6" spans="1:21" ht="15" customHeight="1">
      <c r="C6" s="68"/>
      <c r="D6" s="573" t="str">
        <f>IF(org=0,"Не определено",org)</f>
        <v>Муниципальное унитарное предприятие Белоярского района «Белоярские коммунальные системы»</v>
      </c>
      <c r="E6" s="573"/>
      <c r="F6" s="573"/>
      <c r="G6" s="573"/>
      <c r="H6" s="192"/>
    </row>
    <row r="7" spans="1:21" s="348" customFormat="1">
      <c r="D7" s="460"/>
      <c r="E7" s="434"/>
      <c r="F7" s="434"/>
      <c r="G7" s="434"/>
      <c r="U7" s="415"/>
    </row>
    <row r="8" spans="1:21" s="342" customFormat="1">
      <c r="C8" s="349">
        <v>22</v>
      </c>
      <c r="D8" s="574" t="s">
        <v>241</v>
      </c>
      <c r="E8" s="575"/>
      <c r="F8" s="575"/>
      <c r="G8" s="576"/>
      <c r="U8" s="416"/>
    </row>
    <row r="9" spans="1:21" s="334" customFormat="1" ht="11.25" customHeight="1">
      <c r="A9" s="337"/>
      <c r="C9" s="339"/>
      <c r="D9" s="568" t="s">
        <v>230</v>
      </c>
      <c r="E9" s="568"/>
      <c r="F9" s="568"/>
      <c r="G9" s="569" t="s">
        <v>231</v>
      </c>
      <c r="H9" s="370"/>
      <c r="R9" s="409"/>
    </row>
    <row r="10" spans="1:21" s="334" customFormat="1" ht="11.25" customHeight="1">
      <c r="A10" s="337"/>
      <c r="C10" s="339"/>
      <c r="D10" s="443" t="s">
        <v>25</v>
      </c>
      <c r="E10" s="444" t="s">
        <v>251</v>
      </c>
      <c r="F10" s="445" t="s">
        <v>220</v>
      </c>
      <c r="G10" s="570"/>
      <c r="H10" s="370"/>
      <c r="R10" s="409"/>
    </row>
    <row r="11" spans="1:21" s="334" customFormat="1" ht="12" customHeight="1">
      <c r="A11" s="337"/>
      <c r="C11" s="339"/>
      <c r="D11" s="456" t="s">
        <v>26</v>
      </c>
      <c r="E11" s="446">
        <v>2</v>
      </c>
      <c r="F11" s="447">
        <v>3</v>
      </c>
      <c r="G11" s="448">
        <v>4</v>
      </c>
      <c r="H11" s="370"/>
      <c r="R11" s="409"/>
    </row>
    <row r="12" spans="1:21" s="334" customFormat="1">
      <c r="A12" s="337"/>
      <c r="C12" s="339"/>
      <c r="D12" s="442">
        <v>1</v>
      </c>
      <c r="E12" s="450" t="s">
        <v>253</v>
      </c>
      <c r="F12" s="463" t="str">
        <f>IF(form_up_date="","",form_up_date)</f>
        <v>05.07.2023</v>
      </c>
      <c r="G12" s="465" t="s">
        <v>254</v>
      </c>
      <c r="H12" s="370"/>
      <c r="R12" s="409"/>
    </row>
    <row r="13" spans="1:21" s="334" customFormat="1" ht="45">
      <c r="A13" s="337"/>
      <c r="C13" s="339"/>
      <c r="D13" s="442" t="s">
        <v>265</v>
      </c>
      <c r="E13" s="450" t="s">
        <v>255</v>
      </c>
      <c r="F13" s="463" t="s">
        <v>1275</v>
      </c>
      <c r="G13" s="451" t="s">
        <v>323</v>
      </c>
      <c r="H13" s="370"/>
      <c r="R13" s="409"/>
    </row>
    <row r="14" spans="1:21" s="334" customFormat="1" ht="22.5">
      <c r="A14" s="337"/>
      <c r="C14" s="339"/>
      <c r="D14" s="442" t="s">
        <v>266</v>
      </c>
      <c r="E14" s="450" t="s">
        <v>256</v>
      </c>
      <c r="F14" s="463" t="s">
        <v>1266</v>
      </c>
      <c r="G14" s="465" t="s">
        <v>257</v>
      </c>
      <c r="H14" s="370"/>
      <c r="R14" s="409"/>
    </row>
    <row r="15" spans="1:21" s="334" customFormat="1" ht="22.5">
      <c r="A15" s="337"/>
      <c r="C15" s="339"/>
      <c r="D15" s="442" t="s">
        <v>267</v>
      </c>
      <c r="E15" s="450" t="s">
        <v>258</v>
      </c>
      <c r="F15" s="464" t="s">
        <v>259</v>
      </c>
      <c r="G15" s="451"/>
      <c r="H15" s="370"/>
      <c r="R15" s="409"/>
    </row>
    <row r="16" spans="1:21" s="334" customFormat="1">
      <c r="A16" s="337"/>
      <c r="C16" s="339"/>
      <c r="D16" s="449" t="str">
        <f>D15&amp;".1"</f>
        <v>4.1.1</v>
      </c>
      <c r="E16" s="452" t="s">
        <v>3</v>
      </c>
      <c r="F16" s="463" t="str">
        <f>IF(region_name="","",region_name)</f>
        <v>Ханты-Мансийский автономный округ</v>
      </c>
      <c r="G16" s="465" t="s">
        <v>260</v>
      </c>
      <c r="H16" s="370"/>
      <c r="R16" s="409"/>
    </row>
    <row r="17" spans="1:21" s="334" customFormat="1">
      <c r="A17" s="337"/>
      <c r="C17" s="339"/>
      <c r="D17" s="442" t="s">
        <v>268</v>
      </c>
      <c r="E17" s="453" t="s">
        <v>261</v>
      </c>
      <c r="F17" s="463" t="s">
        <v>1043</v>
      </c>
      <c r="G17" s="466" t="s">
        <v>262</v>
      </c>
      <c r="H17" s="370"/>
      <c r="R17" s="409"/>
    </row>
    <row r="18" spans="1:21" s="334" customFormat="1" ht="56.25">
      <c r="A18" s="337"/>
      <c r="C18" s="339"/>
      <c r="D18" s="442" t="s">
        <v>269</v>
      </c>
      <c r="E18" s="454" t="s">
        <v>263</v>
      </c>
      <c r="F18" s="463" t="s">
        <v>1276</v>
      </c>
      <c r="G18" s="455" t="s">
        <v>322</v>
      </c>
      <c r="H18" s="370"/>
      <c r="R18" s="409"/>
    </row>
    <row r="19" spans="1:21" s="348" customFormat="1">
      <c r="D19" s="460"/>
      <c r="E19" s="434"/>
      <c r="F19" s="434"/>
      <c r="G19" s="434"/>
      <c r="U19" s="415"/>
    </row>
    <row r="20" spans="1:21" s="342" customFormat="1">
      <c r="C20" s="349">
        <v>24</v>
      </c>
      <c r="D20" s="574" t="s">
        <v>241</v>
      </c>
      <c r="E20" s="575"/>
      <c r="F20" s="575"/>
      <c r="G20" s="576"/>
      <c r="U20" s="416"/>
    </row>
    <row r="21" spans="1:21" s="334" customFormat="1" ht="11.25" customHeight="1">
      <c r="A21" s="337"/>
      <c r="C21" s="339"/>
      <c r="D21" s="568" t="s">
        <v>230</v>
      </c>
      <c r="E21" s="568"/>
      <c r="F21" s="568"/>
      <c r="G21" s="569" t="s">
        <v>231</v>
      </c>
      <c r="H21" s="370"/>
      <c r="R21" s="409"/>
    </row>
    <row r="22" spans="1:21" s="334" customFormat="1" ht="11.25" customHeight="1">
      <c r="A22" s="337"/>
      <c r="C22" s="339"/>
      <c r="D22" s="443" t="s">
        <v>25</v>
      </c>
      <c r="E22" s="444" t="s">
        <v>251</v>
      </c>
      <c r="F22" s="445" t="s">
        <v>220</v>
      </c>
      <c r="G22" s="570"/>
      <c r="H22" s="370"/>
      <c r="R22" s="409"/>
    </row>
    <row r="23" spans="1:21" s="334" customFormat="1" ht="12" customHeight="1">
      <c r="A23" s="337"/>
      <c r="C23" s="339"/>
      <c r="D23" s="456" t="s">
        <v>26</v>
      </c>
      <c r="E23" s="446">
        <v>2</v>
      </c>
      <c r="F23" s="447">
        <v>3</v>
      </c>
      <c r="G23" s="448">
        <v>4</v>
      </c>
      <c r="H23" s="370"/>
      <c r="R23" s="409"/>
    </row>
    <row r="24" spans="1:21" s="334" customFormat="1">
      <c r="A24" s="337"/>
      <c r="C24" s="339"/>
      <c r="D24" s="442">
        <v>1</v>
      </c>
      <c r="E24" s="450" t="s">
        <v>253</v>
      </c>
      <c r="F24" s="463" t="str">
        <f>IF(form_up_date="","",form_up_date)</f>
        <v>05.07.2023</v>
      </c>
      <c r="G24" s="465" t="s">
        <v>254</v>
      </c>
      <c r="H24" s="370"/>
      <c r="R24" s="409"/>
    </row>
    <row r="25" spans="1:21" s="334" customFormat="1" ht="45">
      <c r="A25" s="337"/>
      <c r="C25" s="339"/>
      <c r="D25" s="442" t="s">
        <v>265</v>
      </c>
      <c r="E25" s="450" t="s">
        <v>255</v>
      </c>
      <c r="F25" s="463" t="s">
        <v>1275</v>
      </c>
      <c r="G25" s="451" t="s">
        <v>323</v>
      </c>
      <c r="H25" s="370"/>
      <c r="R25" s="409"/>
    </row>
    <row r="26" spans="1:21" s="334" customFormat="1" ht="22.5">
      <c r="A26" s="337"/>
      <c r="C26" s="339"/>
      <c r="D26" s="442" t="s">
        <v>266</v>
      </c>
      <c r="E26" s="450" t="s">
        <v>256</v>
      </c>
      <c r="F26" s="463" t="s">
        <v>1266</v>
      </c>
      <c r="G26" s="465" t="s">
        <v>257</v>
      </c>
      <c r="H26" s="370"/>
      <c r="R26" s="409"/>
    </row>
    <row r="27" spans="1:21" s="334" customFormat="1" ht="22.5">
      <c r="A27" s="337"/>
      <c r="C27" s="339"/>
      <c r="D27" s="442" t="s">
        <v>267</v>
      </c>
      <c r="E27" s="450" t="s">
        <v>258</v>
      </c>
      <c r="F27" s="464" t="s">
        <v>259</v>
      </c>
      <c r="G27" s="451"/>
      <c r="H27" s="370"/>
      <c r="R27" s="409"/>
    </row>
    <row r="28" spans="1:21" s="334" customFormat="1">
      <c r="A28" s="337"/>
      <c r="C28" s="339"/>
      <c r="D28" s="449" t="str">
        <f>D27&amp;".1"</f>
        <v>4.1.1</v>
      </c>
      <c r="E28" s="452" t="s">
        <v>3</v>
      </c>
      <c r="F28" s="463" t="str">
        <f>IF(region_name="","",region_name)</f>
        <v>Ханты-Мансийский автономный округ</v>
      </c>
      <c r="G28" s="465" t="s">
        <v>260</v>
      </c>
      <c r="H28" s="370"/>
      <c r="R28" s="409"/>
    </row>
    <row r="29" spans="1:21" s="334" customFormat="1">
      <c r="A29" s="337"/>
      <c r="C29" s="339"/>
      <c r="D29" s="442" t="s">
        <v>268</v>
      </c>
      <c r="E29" s="453" t="s">
        <v>261</v>
      </c>
      <c r="F29" s="463" t="s">
        <v>1043</v>
      </c>
      <c r="G29" s="466" t="s">
        <v>262</v>
      </c>
      <c r="H29" s="370"/>
      <c r="R29" s="409"/>
    </row>
    <row r="30" spans="1:21" s="334" customFormat="1" ht="56.25">
      <c r="A30" s="337"/>
      <c r="C30" s="339"/>
      <c r="D30" s="442" t="s">
        <v>269</v>
      </c>
      <c r="E30" s="454" t="s">
        <v>263</v>
      </c>
      <c r="F30" s="463" t="s">
        <v>1277</v>
      </c>
      <c r="G30" s="455" t="s">
        <v>322</v>
      </c>
      <c r="H30" s="370"/>
      <c r="R30" s="409"/>
    </row>
    <row r="31" spans="1:21" s="348" customFormat="1">
      <c r="D31" s="460"/>
      <c r="E31" s="434"/>
      <c r="F31" s="434"/>
      <c r="G31" s="434"/>
      <c r="U31" s="415"/>
    </row>
    <row r="32" spans="1:21" s="342" customFormat="1">
      <c r="C32" s="349">
        <v>26</v>
      </c>
      <c r="D32" s="574" t="s">
        <v>241</v>
      </c>
      <c r="E32" s="575"/>
      <c r="F32" s="575"/>
      <c r="G32" s="576"/>
      <c r="U32" s="416"/>
    </row>
    <row r="33" spans="1:21" s="334" customFormat="1" ht="11.25" customHeight="1">
      <c r="A33" s="337"/>
      <c r="C33" s="339"/>
      <c r="D33" s="568" t="s">
        <v>230</v>
      </c>
      <c r="E33" s="568"/>
      <c r="F33" s="568"/>
      <c r="G33" s="569" t="s">
        <v>231</v>
      </c>
      <c r="H33" s="370"/>
      <c r="R33" s="409"/>
    </row>
    <row r="34" spans="1:21" s="334" customFormat="1" ht="11.25" customHeight="1">
      <c r="A34" s="337"/>
      <c r="C34" s="339"/>
      <c r="D34" s="443" t="s">
        <v>25</v>
      </c>
      <c r="E34" s="444" t="s">
        <v>251</v>
      </c>
      <c r="F34" s="445" t="s">
        <v>220</v>
      </c>
      <c r="G34" s="570"/>
      <c r="H34" s="370"/>
      <c r="R34" s="409"/>
    </row>
    <row r="35" spans="1:21" s="334" customFormat="1" ht="12" customHeight="1">
      <c r="A35" s="337"/>
      <c r="C35" s="339"/>
      <c r="D35" s="456" t="s">
        <v>26</v>
      </c>
      <c r="E35" s="446">
        <v>2</v>
      </c>
      <c r="F35" s="447">
        <v>3</v>
      </c>
      <c r="G35" s="448">
        <v>4</v>
      </c>
      <c r="H35" s="370"/>
      <c r="R35" s="409"/>
    </row>
    <row r="36" spans="1:21" s="334" customFormat="1">
      <c r="A36" s="337"/>
      <c r="C36" s="339"/>
      <c r="D36" s="442">
        <v>1</v>
      </c>
      <c r="E36" s="450" t="s">
        <v>253</v>
      </c>
      <c r="F36" s="463" t="str">
        <f>IF(form_up_date="","",form_up_date)</f>
        <v>05.07.2023</v>
      </c>
      <c r="G36" s="465" t="s">
        <v>254</v>
      </c>
      <c r="H36" s="370"/>
      <c r="R36" s="409"/>
    </row>
    <row r="37" spans="1:21" s="334" customFormat="1" ht="45">
      <c r="A37" s="337"/>
      <c r="C37" s="339"/>
      <c r="D37" s="442" t="s">
        <v>265</v>
      </c>
      <c r="E37" s="450" t="s">
        <v>255</v>
      </c>
      <c r="F37" s="463" t="s">
        <v>1275</v>
      </c>
      <c r="G37" s="451" t="s">
        <v>323</v>
      </c>
      <c r="H37" s="370"/>
      <c r="R37" s="409"/>
    </row>
    <row r="38" spans="1:21" s="334" customFormat="1" ht="22.5">
      <c r="A38" s="337"/>
      <c r="C38" s="339"/>
      <c r="D38" s="442" t="s">
        <v>266</v>
      </c>
      <c r="E38" s="450" t="s">
        <v>256</v>
      </c>
      <c r="F38" s="463" t="s">
        <v>1266</v>
      </c>
      <c r="G38" s="465" t="s">
        <v>257</v>
      </c>
      <c r="H38" s="370"/>
      <c r="R38" s="409"/>
    </row>
    <row r="39" spans="1:21" s="334" customFormat="1" ht="22.5">
      <c r="A39" s="337"/>
      <c r="C39" s="339"/>
      <c r="D39" s="442" t="s">
        <v>267</v>
      </c>
      <c r="E39" s="450" t="s">
        <v>258</v>
      </c>
      <c r="F39" s="464" t="s">
        <v>259</v>
      </c>
      <c r="G39" s="451"/>
      <c r="H39" s="370"/>
      <c r="R39" s="409"/>
    </row>
    <row r="40" spans="1:21" s="334" customFormat="1">
      <c r="A40" s="337"/>
      <c r="C40" s="339"/>
      <c r="D40" s="449" t="str">
        <f>D39&amp;".1"</f>
        <v>4.1.1</v>
      </c>
      <c r="E40" s="452" t="s">
        <v>3</v>
      </c>
      <c r="F40" s="463" t="str">
        <f>IF(region_name="","",region_name)</f>
        <v>Ханты-Мансийский автономный округ</v>
      </c>
      <c r="G40" s="465" t="s">
        <v>260</v>
      </c>
      <c r="H40" s="370"/>
      <c r="R40" s="409"/>
    </row>
    <row r="41" spans="1:21" s="334" customFormat="1">
      <c r="A41" s="337"/>
      <c r="C41" s="339"/>
      <c r="D41" s="442" t="s">
        <v>268</v>
      </c>
      <c r="E41" s="453" t="s">
        <v>261</v>
      </c>
      <c r="F41" s="463" t="s">
        <v>1043</v>
      </c>
      <c r="G41" s="466" t="s">
        <v>262</v>
      </c>
      <c r="H41" s="370"/>
      <c r="R41" s="409"/>
    </row>
    <row r="42" spans="1:21" s="334" customFormat="1" ht="56.25">
      <c r="A42" s="337"/>
      <c r="C42" s="339"/>
      <c r="D42" s="442" t="s">
        <v>269</v>
      </c>
      <c r="E42" s="454" t="s">
        <v>263</v>
      </c>
      <c r="F42" s="463" t="s">
        <v>1278</v>
      </c>
      <c r="G42" s="455" t="s">
        <v>322</v>
      </c>
      <c r="H42" s="370"/>
      <c r="R42" s="409"/>
    </row>
    <row r="43" spans="1:21" s="348" customFormat="1">
      <c r="D43" s="460"/>
      <c r="E43" s="434"/>
      <c r="F43" s="434"/>
      <c r="G43" s="434"/>
      <c r="U43" s="415"/>
    </row>
    <row r="44" spans="1:21" s="342" customFormat="1">
      <c r="C44" s="349">
        <v>28</v>
      </c>
      <c r="D44" s="574" t="s">
        <v>241</v>
      </c>
      <c r="E44" s="575"/>
      <c r="F44" s="575"/>
      <c r="G44" s="576"/>
      <c r="U44" s="416"/>
    </row>
    <row r="45" spans="1:21" s="334" customFormat="1" ht="11.25" customHeight="1">
      <c r="A45" s="337"/>
      <c r="C45" s="339"/>
      <c r="D45" s="568" t="s">
        <v>230</v>
      </c>
      <c r="E45" s="568"/>
      <c r="F45" s="568"/>
      <c r="G45" s="569" t="s">
        <v>231</v>
      </c>
      <c r="H45" s="370"/>
      <c r="R45" s="409"/>
    </row>
    <row r="46" spans="1:21" s="334" customFormat="1" ht="11.25" customHeight="1">
      <c r="A46" s="337"/>
      <c r="C46" s="339"/>
      <c r="D46" s="443" t="s">
        <v>25</v>
      </c>
      <c r="E46" s="444" t="s">
        <v>251</v>
      </c>
      <c r="F46" s="445" t="s">
        <v>220</v>
      </c>
      <c r="G46" s="570"/>
      <c r="H46" s="370"/>
      <c r="R46" s="409"/>
    </row>
    <row r="47" spans="1:21" s="334" customFormat="1" ht="12" customHeight="1">
      <c r="A47" s="337"/>
      <c r="C47" s="339"/>
      <c r="D47" s="456" t="s">
        <v>26</v>
      </c>
      <c r="E47" s="446">
        <v>2</v>
      </c>
      <c r="F47" s="447">
        <v>3</v>
      </c>
      <c r="G47" s="448">
        <v>4</v>
      </c>
      <c r="H47" s="370"/>
      <c r="R47" s="409"/>
    </row>
    <row r="48" spans="1:21" s="334" customFormat="1">
      <c r="A48" s="337"/>
      <c r="C48" s="339"/>
      <c r="D48" s="442">
        <v>1</v>
      </c>
      <c r="E48" s="450" t="s">
        <v>253</v>
      </c>
      <c r="F48" s="463" t="str">
        <f>IF(form_up_date="","",form_up_date)</f>
        <v>05.07.2023</v>
      </c>
      <c r="G48" s="465" t="s">
        <v>254</v>
      </c>
      <c r="H48" s="370"/>
      <c r="R48" s="409"/>
    </row>
    <row r="49" spans="1:21" s="334" customFormat="1" ht="45">
      <c r="A49" s="337"/>
      <c r="C49" s="339"/>
      <c r="D49" s="442" t="s">
        <v>265</v>
      </c>
      <c r="E49" s="450" t="s">
        <v>255</v>
      </c>
      <c r="F49" s="463" t="s">
        <v>1268</v>
      </c>
      <c r="G49" s="451" t="s">
        <v>323</v>
      </c>
      <c r="H49" s="370"/>
      <c r="R49" s="409"/>
    </row>
    <row r="50" spans="1:21" s="334" customFormat="1" ht="22.5">
      <c r="A50" s="337"/>
      <c r="C50" s="339"/>
      <c r="D50" s="442" t="s">
        <v>266</v>
      </c>
      <c r="E50" s="450" t="s">
        <v>256</v>
      </c>
      <c r="F50" s="463" t="s">
        <v>1266</v>
      </c>
      <c r="G50" s="465" t="s">
        <v>257</v>
      </c>
      <c r="H50" s="370"/>
      <c r="R50" s="409"/>
    </row>
    <row r="51" spans="1:21" s="334" customFormat="1" ht="22.5">
      <c r="A51" s="337"/>
      <c r="C51" s="339"/>
      <c r="D51" s="442" t="s">
        <v>267</v>
      </c>
      <c r="E51" s="450" t="s">
        <v>258</v>
      </c>
      <c r="F51" s="464" t="s">
        <v>259</v>
      </c>
      <c r="G51" s="451"/>
      <c r="H51" s="370"/>
      <c r="R51" s="409"/>
    </row>
    <row r="52" spans="1:21" s="334" customFormat="1">
      <c r="A52" s="337"/>
      <c r="C52" s="339"/>
      <c r="D52" s="449" t="str">
        <f>D51&amp;".1"</f>
        <v>4.1.1</v>
      </c>
      <c r="E52" s="452" t="s">
        <v>3</v>
      </c>
      <c r="F52" s="463" t="str">
        <f>IF(region_name="","",region_name)</f>
        <v>Ханты-Мансийский автономный округ</v>
      </c>
      <c r="G52" s="465" t="s">
        <v>260</v>
      </c>
      <c r="H52" s="370"/>
      <c r="R52" s="409"/>
    </row>
    <row r="53" spans="1:21" s="334" customFormat="1">
      <c r="A53" s="337"/>
      <c r="C53" s="339"/>
      <c r="D53" s="442" t="s">
        <v>268</v>
      </c>
      <c r="E53" s="453" t="s">
        <v>261</v>
      </c>
      <c r="F53" s="463" t="s">
        <v>1043</v>
      </c>
      <c r="G53" s="466" t="s">
        <v>262</v>
      </c>
      <c r="H53" s="370"/>
      <c r="R53" s="409"/>
    </row>
    <row r="54" spans="1:21" s="334" customFormat="1" ht="56.25">
      <c r="A54" s="337"/>
      <c r="C54" s="339"/>
      <c r="D54" s="442" t="s">
        <v>269</v>
      </c>
      <c r="E54" s="454" t="s">
        <v>263</v>
      </c>
      <c r="F54" s="463" t="s">
        <v>1279</v>
      </c>
      <c r="G54" s="455" t="s">
        <v>322</v>
      </c>
      <c r="H54" s="370"/>
      <c r="R54" s="409"/>
    </row>
    <row r="55" spans="1:21" s="348" customFormat="1">
      <c r="D55" s="460"/>
      <c r="E55" s="434"/>
      <c r="F55" s="434"/>
      <c r="G55" s="434"/>
      <c r="U55" s="415"/>
    </row>
    <row r="56" spans="1:21" s="342" customFormat="1">
      <c r="C56" s="349">
        <v>29</v>
      </c>
      <c r="D56" s="574" t="s">
        <v>241</v>
      </c>
      <c r="E56" s="575"/>
      <c r="F56" s="575"/>
      <c r="G56" s="576"/>
      <c r="U56" s="416"/>
    </row>
    <row r="57" spans="1:21" s="334" customFormat="1" ht="11.25" customHeight="1">
      <c r="A57" s="337"/>
      <c r="C57" s="339"/>
      <c r="D57" s="568" t="s">
        <v>230</v>
      </c>
      <c r="E57" s="568"/>
      <c r="F57" s="568"/>
      <c r="G57" s="569" t="s">
        <v>231</v>
      </c>
      <c r="H57" s="370"/>
      <c r="R57" s="409"/>
    </row>
    <row r="58" spans="1:21" s="334" customFormat="1" ht="11.25" customHeight="1">
      <c r="A58" s="337"/>
      <c r="C58" s="339"/>
      <c r="D58" s="443" t="s">
        <v>25</v>
      </c>
      <c r="E58" s="444" t="s">
        <v>251</v>
      </c>
      <c r="F58" s="445" t="s">
        <v>220</v>
      </c>
      <c r="G58" s="570"/>
      <c r="H58" s="370"/>
      <c r="R58" s="409"/>
    </row>
    <row r="59" spans="1:21" s="334" customFormat="1" ht="12" customHeight="1">
      <c r="A59" s="337"/>
      <c r="C59" s="339"/>
      <c r="D59" s="456" t="s">
        <v>26</v>
      </c>
      <c r="E59" s="446">
        <v>2</v>
      </c>
      <c r="F59" s="447">
        <v>3</v>
      </c>
      <c r="G59" s="448">
        <v>4</v>
      </c>
      <c r="H59" s="370"/>
      <c r="R59" s="409"/>
    </row>
    <row r="60" spans="1:21" s="334" customFormat="1">
      <c r="A60" s="337"/>
      <c r="C60" s="339"/>
      <c r="D60" s="442">
        <v>1</v>
      </c>
      <c r="E60" s="450" t="s">
        <v>253</v>
      </c>
      <c r="F60" s="463" t="str">
        <f>IF(form_up_date="","",form_up_date)</f>
        <v>05.07.2023</v>
      </c>
      <c r="G60" s="465" t="s">
        <v>254</v>
      </c>
      <c r="H60" s="370"/>
      <c r="R60" s="409"/>
    </row>
    <row r="61" spans="1:21" s="334" customFormat="1" ht="45">
      <c r="A61" s="337"/>
      <c r="C61" s="339"/>
      <c r="D61" s="442" t="s">
        <v>265</v>
      </c>
      <c r="E61" s="450" t="s">
        <v>255</v>
      </c>
      <c r="F61" s="463" t="s">
        <v>1269</v>
      </c>
      <c r="G61" s="451" t="s">
        <v>323</v>
      </c>
      <c r="H61" s="370"/>
      <c r="R61" s="409"/>
    </row>
    <row r="62" spans="1:21" s="334" customFormat="1" ht="22.5">
      <c r="A62" s="337"/>
      <c r="C62" s="339"/>
      <c r="D62" s="442" t="s">
        <v>266</v>
      </c>
      <c r="E62" s="450" t="s">
        <v>256</v>
      </c>
      <c r="F62" s="463" t="s">
        <v>1266</v>
      </c>
      <c r="G62" s="465" t="s">
        <v>257</v>
      </c>
      <c r="H62" s="370"/>
      <c r="R62" s="409"/>
    </row>
    <row r="63" spans="1:21" s="334" customFormat="1" ht="22.5">
      <c r="A63" s="337"/>
      <c r="C63" s="339"/>
      <c r="D63" s="442" t="s">
        <v>267</v>
      </c>
      <c r="E63" s="450" t="s">
        <v>258</v>
      </c>
      <c r="F63" s="464" t="s">
        <v>259</v>
      </c>
      <c r="G63" s="451"/>
      <c r="H63" s="370"/>
      <c r="R63" s="409"/>
    </row>
    <row r="64" spans="1:21" s="334" customFormat="1">
      <c r="A64" s="337"/>
      <c r="C64" s="339"/>
      <c r="D64" s="449" t="str">
        <f>D63&amp;".1"</f>
        <v>4.1.1</v>
      </c>
      <c r="E64" s="452" t="s">
        <v>3</v>
      </c>
      <c r="F64" s="463" t="str">
        <f>IF(region_name="","",region_name)</f>
        <v>Ханты-Мансийский автономный округ</v>
      </c>
      <c r="G64" s="465" t="s">
        <v>260</v>
      </c>
      <c r="H64" s="370"/>
      <c r="R64" s="409"/>
    </row>
    <row r="65" spans="1:18" s="334" customFormat="1">
      <c r="A65" s="337"/>
      <c r="C65" s="339"/>
      <c r="D65" s="442" t="s">
        <v>268</v>
      </c>
      <c r="E65" s="453" t="s">
        <v>261</v>
      </c>
      <c r="F65" s="463" t="s">
        <v>1043</v>
      </c>
      <c r="G65" s="466" t="s">
        <v>262</v>
      </c>
      <c r="H65" s="370"/>
      <c r="R65" s="409"/>
    </row>
    <row r="66" spans="1:18" s="334" customFormat="1" ht="56.25">
      <c r="A66" s="337"/>
      <c r="C66" s="339"/>
      <c r="D66" s="442" t="s">
        <v>269</v>
      </c>
      <c r="E66" s="454" t="s">
        <v>263</v>
      </c>
      <c r="F66" s="463" t="s">
        <v>1279</v>
      </c>
      <c r="G66" s="455" t="s">
        <v>322</v>
      </c>
      <c r="H66" s="370"/>
      <c r="R66" s="409"/>
    </row>
    <row r="67" spans="1:18">
      <c r="D67" s="282"/>
      <c r="E67" s="283"/>
      <c r="F67" s="284"/>
      <c r="G67" s="285"/>
    </row>
    <row r="68" spans="1:18">
      <c r="D68" s="286"/>
      <c r="E68" s="571" t="s">
        <v>264</v>
      </c>
      <c r="F68" s="571"/>
      <c r="G68" s="287"/>
    </row>
  </sheetData>
  <sheetProtection password="FA9C" sheet="1" objects="1" scenarios="1" formatColumns="0" formatRows="0"/>
  <mergeCells count="18">
    <mergeCell ref="G45:G46"/>
    <mergeCell ref="D56:G56"/>
    <mergeCell ref="D57:F57"/>
    <mergeCell ref="G57:G58"/>
    <mergeCell ref="E68:F68"/>
    <mergeCell ref="D5:G5"/>
    <mergeCell ref="D6:G6"/>
    <mergeCell ref="D8:G8"/>
    <mergeCell ref="D9:F9"/>
    <mergeCell ref="G9:G10"/>
    <mergeCell ref="D20:G20"/>
    <mergeCell ref="D21:F21"/>
    <mergeCell ref="G21:G22"/>
    <mergeCell ref="D32:G32"/>
    <mergeCell ref="D33:F33"/>
    <mergeCell ref="G33:G34"/>
    <mergeCell ref="D44:G44"/>
    <mergeCell ref="D45:F45"/>
  </mergeCells>
  <dataValidations count="1">
    <dataValidation type="textLength" operator="lessThanOrEqual" allowBlank="1" showInputMessage="1" showErrorMessage="1" errorTitle="Ошибка" error="Допускается ввод не более 900 символов!" sqref="G67:G68">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AA41"/>
  <sheetViews>
    <sheetView showGridLines="0" topLeftCell="C21" zoomScaleNormal="100" workbookViewId="0">
      <selection activeCell="H40" sqref="H40"/>
    </sheetView>
  </sheetViews>
  <sheetFormatPr defaultColWidth="10.5703125" defaultRowHeight="15"/>
  <cols>
    <col min="1" max="1" width="9.140625" style="30" hidden="1" customWidth="1"/>
    <col min="2" max="2" width="9.140625" style="18" hidden="1" customWidth="1"/>
    <col min="3" max="3" width="4.7109375" style="35" customWidth="1"/>
    <col min="4" max="4" width="6.28515625" style="18" customWidth="1"/>
    <col min="5" max="5" width="36.7109375" style="18" customWidth="1"/>
    <col min="6" max="6" width="9.5703125" style="18" customWidth="1"/>
    <col min="7" max="8" width="40.7109375" style="18" customWidth="1"/>
    <col min="9" max="16" width="40.7109375" style="334" customWidth="1"/>
    <col min="17" max="17" width="93.42578125" style="159" customWidth="1"/>
    <col min="18" max="26" width="10.5703125" style="18"/>
    <col min="27" max="27" width="10.5703125" style="202"/>
    <col min="28" max="16384" width="10.5703125" style="18"/>
  </cols>
  <sheetData>
    <row r="1" spans="1:27" s="159" customFormat="1" ht="15" hidden="1" customHeight="1">
      <c r="C1" s="190"/>
      <c r="G1" s="159">
        <v>4</v>
      </c>
      <c r="I1" s="370">
        <v>5</v>
      </c>
      <c r="J1" s="370"/>
      <c r="K1" s="370">
        <v>6</v>
      </c>
      <c r="L1" s="370"/>
      <c r="M1" s="370">
        <v>7</v>
      </c>
      <c r="N1" s="370"/>
      <c r="O1" s="370">
        <v>8</v>
      </c>
      <c r="P1" s="370"/>
      <c r="AA1" s="203"/>
    </row>
    <row r="2" spans="1:27" s="159" customFormat="1" ht="15" hidden="1" customHeight="1">
      <c r="C2" s="190"/>
      <c r="I2" s="370"/>
      <c r="J2" s="370"/>
      <c r="K2" s="370"/>
      <c r="L2" s="370"/>
      <c r="M2" s="370"/>
      <c r="N2" s="370"/>
      <c r="O2" s="370"/>
      <c r="P2" s="370"/>
      <c r="AA2" s="203"/>
    </row>
    <row r="3" spans="1:27" ht="22.5" hidden="1">
      <c r="A3" s="18"/>
      <c r="B3" s="577"/>
      <c r="C3" s="520"/>
      <c r="D3" s="316" t="str">
        <f>B3 &amp; ".1"</f>
        <v>.1</v>
      </c>
      <c r="E3" s="311" t="s">
        <v>340</v>
      </c>
      <c r="F3" s="309" t="s">
        <v>259</v>
      </c>
      <c r="G3" s="321"/>
      <c r="H3" s="320"/>
      <c r="I3" s="479"/>
      <c r="J3" s="478"/>
      <c r="K3" s="479"/>
      <c r="L3" s="478"/>
      <c r="M3" s="479"/>
      <c r="N3" s="478"/>
      <c r="O3" s="479"/>
      <c r="P3" s="478"/>
      <c r="Q3" s="265" t="s">
        <v>355</v>
      </c>
    </row>
    <row r="4" spans="1:27" hidden="1">
      <c r="A4" s="18"/>
      <c r="B4" s="577"/>
      <c r="C4" s="520"/>
      <c r="D4" s="316" t="str">
        <f>B3 &amp; ".2"</f>
        <v>.2</v>
      </c>
      <c r="E4" s="311" t="s">
        <v>341</v>
      </c>
      <c r="F4" s="309" t="s">
        <v>259</v>
      </c>
      <c r="G4" s="322"/>
      <c r="H4" s="320"/>
      <c r="I4" s="480"/>
      <c r="J4" s="478"/>
      <c r="K4" s="480"/>
      <c r="L4" s="478"/>
      <c r="M4" s="480"/>
      <c r="N4" s="478"/>
      <c r="O4" s="480"/>
      <c r="P4" s="478"/>
      <c r="Q4" s="265" t="s">
        <v>356</v>
      </c>
    </row>
    <row r="5" spans="1:27" s="159" customFormat="1" ht="15" hidden="1" customHeight="1">
      <c r="C5" s="190"/>
      <c r="I5" s="370"/>
      <c r="J5" s="370"/>
      <c r="K5" s="370"/>
      <c r="L5" s="370"/>
      <c r="M5" s="370"/>
      <c r="N5" s="370"/>
      <c r="O5" s="370"/>
      <c r="P5" s="370"/>
      <c r="AA5" s="203"/>
    </row>
    <row r="6" spans="1:27" ht="22.5" hidden="1">
      <c r="A6" s="18"/>
      <c r="B6" s="577"/>
      <c r="C6" s="520"/>
      <c r="D6" s="316" t="str">
        <f>B6 &amp; ".1"</f>
        <v>.1</v>
      </c>
      <c r="E6" s="311" t="s">
        <v>343</v>
      </c>
      <c r="F6" s="309" t="s">
        <v>259</v>
      </c>
      <c r="G6" s="321"/>
      <c r="H6" s="320"/>
      <c r="I6" s="479"/>
      <c r="J6" s="478"/>
      <c r="K6" s="479"/>
      <c r="L6" s="478"/>
      <c r="M6" s="479"/>
      <c r="N6" s="478"/>
      <c r="O6" s="479"/>
      <c r="P6" s="478"/>
      <c r="Q6" s="265" t="s">
        <v>357</v>
      </c>
    </row>
    <row r="7" spans="1:27" hidden="1">
      <c r="A7" s="18"/>
      <c r="B7" s="577"/>
      <c r="C7" s="520"/>
      <c r="D7" s="316" t="str">
        <f>B6 &amp; ".2"</f>
        <v>.2</v>
      </c>
      <c r="E7" s="311" t="s">
        <v>341</v>
      </c>
      <c r="F7" s="309" t="s">
        <v>259</v>
      </c>
      <c r="G7" s="322"/>
      <c r="H7" s="320"/>
      <c r="I7" s="480"/>
      <c r="J7" s="478"/>
      <c r="K7" s="480"/>
      <c r="L7" s="478"/>
      <c r="M7" s="480"/>
      <c r="N7" s="478"/>
      <c r="O7" s="480"/>
      <c r="P7" s="478"/>
      <c r="Q7" s="265" t="s">
        <v>356</v>
      </c>
    </row>
    <row r="8" spans="1:27" s="159" customFormat="1" ht="15" hidden="1" customHeight="1">
      <c r="C8" s="190"/>
      <c r="I8" s="370"/>
      <c r="J8" s="370"/>
      <c r="K8" s="370"/>
      <c r="L8" s="370"/>
      <c r="M8" s="370"/>
      <c r="N8" s="370"/>
      <c r="O8" s="370"/>
      <c r="P8" s="370"/>
      <c r="AA8" s="203"/>
    </row>
    <row r="9" spans="1:27" ht="22.5" hidden="1">
      <c r="A9" s="18"/>
      <c r="B9" s="577"/>
      <c r="C9" s="520"/>
      <c r="D9" s="316" t="str">
        <f>B9 &amp; ".1"</f>
        <v>.1</v>
      </c>
      <c r="E9" s="311" t="s">
        <v>345</v>
      </c>
      <c r="F9" s="309" t="s">
        <v>259</v>
      </c>
      <c r="G9" s="317" t="s">
        <v>144</v>
      </c>
      <c r="H9" s="318" t="s">
        <v>144</v>
      </c>
      <c r="I9" s="475" t="s">
        <v>144</v>
      </c>
      <c r="J9" s="476" t="s">
        <v>144</v>
      </c>
      <c r="K9" s="475" t="s">
        <v>144</v>
      </c>
      <c r="L9" s="476" t="s">
        <v>144</v>
      </c>
      <c r="M9" s="475" t="s">
        <v>144</v>
      </c>
      <c r="N9" s="476" t="s">
        <v>144</v>
      </c>
      <c r="O9" s="475" t="s">
        <v>144</v>
      </c>
      <c r="P9" s="476" t="s">
        <v>144</v>
      </c>
      <c r="Q9" s="265"/>
    </row>
    <row r="10" spans="1:27" hidden="1">
      <c r="A10" s="18"/>
      <c r="B10" s="577"/>
      <c r="C10" s="520"/>
      <c r="D10" s="316" t="str">
        <f>B9 &amp; ".2"</f>
        <v>.2</v>
      </c>
      <c r="E10" s="311" t="s">
        <v>346</v>
      </c>
      <c r="F10" s="309" t="s">
        <v>259</v>
      </c>
      <c r="G10" s="319" t="s">
        <v>144</v>
      </c>
      <c r="H10" s="318" t="s">
        <v>144</v>
      </c>
      <c r="I10" s="477" t="s">
        <v>144</v>
      </c>
      <c r="J10" s="476" t="s">
        <v>144</v>
      </c>
      <c r="K10" s="477" t="s">
        <v>144</v>
      </c>
      <c r="L10" s="476" t="s">
        <v>144</v>
      </c>
      <c r="M10" s="477" t="s">
        <v>144</v>
      </c>
      <c r="N10" s="476" t="s">
        <v>144</v>
      </c>
      <c r="O10" s="477" t="s">
        <v>144</v>
      </c>
      <c r="P10" s="476" t="s">
        <v>144</v>
      </c>
      <c r="Q10" s="265" t="s">
        <v>359</v>
      </c>
    </row>
    <row r="11" spans="1:27" hidden="1">
      <c r="A11" s="18"/>
      <c r="B11" s="577"/>
      <c r="C11" s="520"/>
      <c r="D11" s="316" t="str">
        <f>B9 &amp; ".3"</f>
        <v>.3</v>
      </c>
      <c r="E11" s="311" t="s">
        <v>347</v>
      </c>
      <c r="F11" s="309" t="s">
        <v>259</v>
      </c>
      <c r="G11" s="319" t="s">
        <v>144</v>
      </c>
      <c r="H11" s="318" t="s">
        <v>144</v>
      </c>
      <c r="I11" s="477" t="s">
        <v>144</v>
      </c>
      <c r="J11" s="476" t="s">
        <v>144</v>
      </c>
      <c r="K11" s="477" t="s">
        <v>144</v>
      </c>
      <c r="L11" s="476" t="s">
        <v>144</v>
      </c>
      <c r="M11" s="477" t="s">
        <v>144</v>
      </c>
      <c r="N11" s="476" t="s">
        <v>144</v>
      </c>
      <c r="O11" s="477" t="s">
        <v>144</v>
      </c>
      <c r="P11" s="476" t="s">
        <v>144</v>
      </c>
      <c r="Q11" s="265" t="s">
        <v>360</v>
      </c>
    </row>
    <row r="12" spans="1:27" s="159" customFormat="1" ht="15" hidden="1" customHeight="1">
      <c r="C12" s="190"/>
      <c r="I12" s="370"/>
      <c r="J12" s="370"/>
      <c r="K12" s="370"/>
      <c r="L12" s="370"/>
      <c r="M12" s="370"/>
      <c r="N12" s="370"/>
      <c r="O12" s="370"/>
      <c r="P12" s="370"/>
      <c r="AA12" s="203"/>
    </row>
    <row r="13" spans="1:27" ht="33.75" hidden="1">
      <c r="A13" s="18"/>
      <c r="B13" s="577"/>
      <c r="C13" s="520"/>
      <c r="D13" s="316" t="str">
        <f>B13 &amp; ".1"</f>
        <v>.1</v>
      </c>
      <c r="E13" s="311" t="s">
        <v>349</v>
      </c>
      <c r="F13" s="309" t="s">
        <v>259</v>
      </c>
      <c r="G13" s="333" t="s">
        <v>144</v>
      </c>
      <c r="H13" s="478" t="s">
        <v>144</v>
      </c>
      <c r="I13" s="475" t="s">
        <v>144</v>
      </c>
      <c r="J13" s="476" t="s">
        <v>144</v>
      </c>
      <c r="K13" s="475" t="s">
        <v>144</v>
      </c>
      <c r="L13" s="476" t="s">
        <v>144</v>
      </c>
      <c r="M13" s="475" t="s">
        <v>144</v>
      </c>
      <c r="N13" s="476" t="s">
        <v>144</v>
      </c>
      <c r="O13" s="475" t="s">
        <v>144</v>
      </c>
      <c r="P13" s="476" t="s">
        <v>144</v>
      </c>
      <c r="Q13" s="265" t="s">
        <v>362</v>
      </c>
    </row>
    <row r="14" spans="1:27" hidden="1">
      <c r="B14" s="577"/>
      <c r="C14" s="520"/>
      <c r="D14" s="316" t="str">
        <f>B13 &amp; ".2"</f>
        <v>.2</v>
      </c>
      <c r="E14" s="311" t="s">
        <v>350</v>
      </c>
      <c r="F14" s="309" t="s">
        <v>259</v>
      </c>
      <c r="G14" s="332" t="s">
        <v>144</v>
      </c>
      <c r="H14" s="478" t="s">
        <v>144</v>
      </c>
      <c r="I14" s="477" t="s">
        <v>144</v>
      </c>
      <c r="J14" s="476" t="s">
        <v>144</v>
      </c>
      <c r="K14" s="477" t="s">
        <v>144</v>
      </c>
      <c r="L14" s="476" t="s">
        <v>144</v>
      </c>
      <c r="M14" s="477" t="s">
        <v>144</v>
      </c>
      <c r="N14" s="476" t="s">
        <v>144</v>
      </c>
      <c r="O14" s="477" t="s">
        <v>144</v>
      </c>
      <c r="P14" s="476" t="s">
        <v>144</v>
      </c>
      <c r="Q14" s="265" t="s">
        <v>363</v>
      </c>
    </row>
    <row r="15" spans="1:27" s="159" customFormat="1" ht="15" hidden="1" customHeight="1">
      <c r="C15" s="190"/>
      <c r="I15" s="370"/>
      <c r="J15" s="370"/>
      <c r="K15" s="370"/>
      <c r="L15" s="370"/>
      <c r="M15" s="370"/>
      <c r="N15" s="370"/>
      <c r="O15" s="370"/>
      <c r="P15" s="370"/>
      <c r="AA15" s="203"/>
    </row>
    <row r="16" spans="1:27" s="159" customFormat="1" ht="15" hidden="1" customHeight="1">
      <c r="C16" s="190"/>
      <c r="I16" s="370"/>
      <c r="J16" s="370"/>
      <c r="K16" s="370"/>
      <c r="L16" s="370"/>
      <c r="M16" s="370"/>
      <c r="N16" s="370"/>
      <c r="O16" s="370"/>
      <c r="P16" s="370"/>
      <c r="AA16" s="203"/>
    </row>
    <row r="17" spans="1:27" s="159" customFormat="1" ht="15" hidden="1" customHeight="1">
      <c r="C17" s="190"/>
      <c r="I17" s="370"/>
      <c r="J17" s="370"/>
      <c r="K17" s="370"/>
      <c r="L17" s="370"/>
      <c r="M17" s="370"/>
      <c r="N17" s="370"/>
      <c r="O17" s="370"/>
      <c r="P17" s="370"/>
      <c r="AA17" s="203"/>
    </row>
    <row r="18" spans="1:27" s="159" customFormat="1" ht="15" hidden="1" customHeight="1">
      <c r="C18" s="190"/>
      <c r="I18" s="370"/>
      <c r="J18" s="370"/>
      <c r="K18" s="370"/>
      <c r="L18" s="370"/>
      <c r="M18" s="370"/>
      <c r="N18" s="370"/>
      <c r="O18" s="370"/>
      <c r="P18" s="370"/>
      <c r="AA18" s="203"/>
    </row>
    <row r="19" spans="1:27" s="159" customFormat="1" ht="15" hidden="1" customHeight="1">
      <c r="C19" s="190"/>
      <c r="I19" s="370"/>
      <c r="J19" s="370"/>
      <c r="K19" s="370"/>
      <c r="L19" s="370"/>
      <c r="M19" s="370"/>
      <c r="N19" s="370"/>
      <c r="O19" s="370"/>
      <c r="P19" s="370"/>
      <c r="AA19" s="203"/>
    </row>
    <row r="20" spans="1:27" s="159" customFormat="1" ht="15" hidden="1" customHeight="1">
      <c r="C20" s="190"/>
      <c r="I20" s="370"/>
      <c r="J20" s="370"/>
      <c r="K20" s="370"/>
      <c r="L20" s="370"/>
      <c r="M20" s="370"/>
      <c r="N20" s="370"/>
      <c r="O20" s="370"/>
      <c r="P20" s="370"/>
      <c r="AA20" s="203"/>
    </row>
    <row r="21" spans="1:27" ht="11.25" customHeight="1">
      <c r="C21" s="68"/>
      <c r="D21" s="69"/>
      <c r="E21" s="69"/>
      <c r="F21" s="69"/>
      <c r="G21" s="69"/>
      <c r="H21" s="69"/>
      <c r="I21" s="345"/>
      <c r="J21" s="345"/>
      <c r="K21" s="345"/>
      <c r="L21" s="345"/>
      <c r="M21" s="345"/>
      <c r="N21" s="345"/>
      <c r="O21" s="345"/>
      <c r="P21" s="345"/>
    </row>
    <row r="22" spans="1:27" ht="29.25" customHeight="1">
      <c r="C22" s="68"/>
      <c r="D22" s="572" t="str">
        <f>Титульный!E5</f>
        <v>Информация о выводе объектов теплоснабжения из эксплуатации и основаниях ограничения, прекращения подачи тепловой энергии потребителям</v>
      </c>
      <c r="E22" s="572"/>
      <c r="F22" s="572"/>
      <c r="G22" s="572"/>
      <c r="H22" s="307"/>
      <c r="I22" s="469"/>
      <c r="J22" s="469"/>
      <c r="K22" s="469"/>
      <c r="L22" s="469"/>
      <c r="M22" s="469"/>
      <c r="N22" s="469"/>
      <c r="O22" s="469"/>
      <c r="P22" s="469"/>
      <c r="Q22" s="192"/>
    </row>
    <row r="23" spans="1:27" ht="15" customHeight="1">
      <c r="C23" s="68"/>
      <c r="D23" s="573" t="str">
        <f>IF(org=0,"Не определено",org)</f>
        <v>Муниципальное унитарное предприятие Белоярского района «Белоярские коммунальные системы»</v>
      </c>
      <c r="E23" s="573"/>
      <c r="F23" s="573"/>
      <c r="G23" s="573"/>
      <c r="H23" s="307"/>
      <c r="I23" s="469"/>
      <c r="J23" s="469"/>
      <c r="K23" s="469"/>
      <c r="L23" s="469"/>
      <c r="M23" s="469"/>
      <c r="N23" s="469"/>
      <c r="O23" s="469"/>
      <c r="P23" s="469"/>
      <c r="Q23" s="192"/>
    </row>
    <row r="24" spans="1:27" ht="11.25" customHeight="1">
      <c r="C24" s="68"/>
      <c r="D24" s="69"/>
      <c r="E24" s="69"/>
      <c r="F24" s="69"/>
      <c r="G24" s="192">
        <v>22</v>
      </c>
      <c r="H24" s="192"/>
      <c r="I24" s="408">
        <v>24</v>
      </c>
      <c r="J24" s="408"/>
      <c r="K24" s="408">
        <v>26</v>
      </c>
      <c r="L24" s="408"/>
      <c r="M24" s="408">
        <v>28</v>
      </c>
      <c r="N24" s="408"/>
      <c r="O24" s="408">
        <v>29</v>
      </c>
      <c r="P24" s="408"/>
    </row>
    <row r="25" spans="1:27" ht="101.1" customHeight="1">
      <c r="C25" s="68"/>
      <c r="D25" s="522" t="s">
        <v>25</v>
      </c>
      <c r="E25" s="580" t="s">
        <v>251</v>
      </c>
      <c r="F25" s="580" t="s">
        <v>159</v>
      </c>
      <c r="G25" s="581" t="s">
        <v>1270</v>
      </c>
      <c r="H25" s="582"/>
      <c r="I25" s="581" t="s">
        <v>1271</v>
      </c>
      <c r="J25" s="582"/>
      <c r="K25" s="581" t="s">
        <v>1272</v>
      </c>
      <c r="L25" s="582"/>
      <c r="M25" s="581" t="s">
        <v>1273</v>
      </c>
      <c r="N25" s="582"/>
      <c r="O25" s="581" t="s">
        <v>1274</v>
      </c>
      <c r="P25" s="582"/>
      <c r="Q25" s="578" t="s">
        <v>231</v>
      </c>
    </row>
    <row r="26" spans="1:27" ht="21" customHeight="1">
      <c r="C26" s="68"/>
      <c r="D26" s="522"/>
      <c r="E26" s="580"/>
      <c r="F26" s="580"/>
      <c r="G26" s="267" t="s">
        <v>220</v>
      </c>
      <c r="H26" s="306" t="s">
        <v>236</v>
      </c>
      <c r="I26" s="441" t="s">
        <v>220</v>
      </c>
      <c r="J26" s="468" t="s">
        <v>236</v>
      </c>
      <c r="K26" s="441" t="s">
        <v>220</v>
      </c>
      <c r="L26" s="468" t="s">
        <v>236</v>
      </c>
      <c r="M26" s="441" t="s">
        <v>220</v>
      </c>
      <c r="N26" s="468" t="s">
        <v>236</v>
      </c>
      <c r="O26" s="441" t="s">
        <v>220</v>
      </c>
      <c r="P26" s="468" t="s">
        <v>236</v>
      </c>
      <c r="Q26" s="579"/>
    </row>
    <row r="27" spans="1:27" ht="15" hidden="1" customHeight="1">
      <c r="C27" s="68"/>
      <c r="D27" s="70" t="s">
        <v>26</v>
      </c>
      <c r="E27" s="70" t="s">
        <v>0</v>
      </c>
      <c r="F27" s="70" t="s">
        <v>1</v>
      </c>
      <c r="G27" s="191" t="str">
        <f>G1&amp;".1"</f>
        <v>4.1</v>
      </c>
      <c r="H27" s="191"/>
      <c r="I27" s="407" t="str">
        <f>I1&amp;".1"</f>
        <v>5.1</v>
      </c>
      <c r="J27" s="407"/>
      <c r="K27" s="407" t="str">
        <f>K1&amp;".1"</f>
        <v>6.1</v>
      </c>
      <c r="L27" s="407"/>
      <c r="M27" s="407" t="str">
        <f>M1&amp;".1"</f>
        <v>7.1</v>
      </c>
      <c r="N27" s="407"/>
      <c r="O27" s="407" t="str">
        <f>O1&amp;".1"</f>
        <v>8.1</v>
      </c>
      <c r="P27" s="407"/>
      <c r="Q27" s="265"/>
    </row>
    <row r="28" spans="1:27" ht="22.5">
      <c r="A28" s="18"/>
      <c r="B28" s="18" t="s">
        <v>365</v>
      </c>
      <c r="C28" s="37"/>
      <c r="D28" s="308">
        <v>1</v>
      </c>
      <c r="E28" s="310" t="s">
        <v>339</v>
      </c>
      <c r="F28" s="309" t="s">
        <v>259</v>
      </c>
      <c r="G28" s="309" t="s">
        <v>259</v>
      </c>
      <c r="H28" s="309" t="s">
        <v>259</v>
      </c>
      <c r="I28" s="470" t="s">
        <v>259</v>
      </c>
      <c r="J28" s="470" t="s">
        <v>259</v>
      </c>
      <c r="K28" s="470" t="s">
        <v>259</v>
      </c>
      <c r="L28" s="470" t="s">
        <v>259</v>
      </c>
      <c r="M28" s="470" t="s">
        <v>259</v>
      </c>
      <c r="N28" s="470" t="s">
        <v>259</v>
      </c>
      <c r="O28" s="470" t="s">
        <v>259</v>
      </c>
      <c r="P28" s="470" t="s">
        <v>259</v>
      </c>
      <c r="Q28" s="265"/>
    </row>
    <row r="29" spans="1:27" ht="11.25">
      <c r="A29" s="18"/>
      <c r="C29" s="18"/>
      <c r="D29" s="236"/>
      <c r="E29" s="161" t="s">
        <v>351</v>
      </c>
      <c r="F29" s="266"/>
      <c r="G29" s="266"/>
      <c r="H29" s="266"/>
      <c r="I29" s="440"/>
      <c r="J29" s="440"/>
      <c r="K29" s="440"/>
      <c r="L29" s="440"/>
      <c r="M29" s="440"/>
      <c r="N29" s="440"/>
      <c r="O29" s="440"/>
      <c r="P29" s="440"/>
      <c r="Q29" s="268"/>
      <c r="AA29" s="18"/>
    </row>
    <row r="30" spans="1:27" ht="22.5">
      <c r="A30" s="18"/>
      <c r="B30" s="18" t="s">
        <v>366</v>
      </c>
      <c r="C30" s="37"/>
      <c r="D30" s="308">
        <v>2</v>
      </c>
      <c r="E30" s="310" t="s">
        <v>342</v>
      </c>
      <c r="F30" s="309" t="s">
        <v>259</v>
      </c>
      <c r="G30" s="309" t="s">
        <v>259</v>
      </c>
      <c r="H30" s="309" t="s">
        <v>259</v>
      </c>
      <c r="I30" s="470" t="s">
        <v>259</v>
      </c>
      <c r="J30" s="470" t="s">
        <v>259</v>
      </c>
      <c r="K30" s="470" t="s">
        <v>259</v>
      </c>
      <c r="L30" s="470" t="s">
        <v>259</v>
      </c>
      <c r="M30" s="470" t="s">
        <v>259</v>
      </c>
      <c r="N30" s="470" t="s">
        <v>259</v>
      </c>
      <c r="O30" s="470" t="s">
        <v>259</v>
      </c>
      <c r="P30" s="470" t="s">
        <v>259</v>
      </c>
      <c r="Q30" s="265"/>
    </row>
    <row r="31" spans="1:27" ht="11.25">
      <c r="A31" s="18"/>
      <c r="C31" s="18"/>
      <c r="D31" s="236"/>
      <c r="E31" s="161" t="s">
        <v>352</v>
      </c>
      <c r="F31" s="266"/>
      <c r="G31" s="313"/>
      <c r="H31" s="266"/>
      <c r="I31" s="472"/>
      <c r="J31" s="440"/>
      <c r="K31" s="472"/>
      <c r="L31" s="440"/>
      <c r="M31" s="472"/>
      <c r="N31" s="440"/>
      <c r="O31" s="472"/>
      <c r="P31" s="440"/>
      <c r="Q31" s="268"/>
      <c r="AA31" s="18"/>
    </row>
    <row r="32" spans="1:27" ht="67.5">
      <c r="A32" s="18"/>
      <c r="B32" s="18" t="s">
        <v>367</v>
      </c>
      <c r="C32" s="37"/>
      <c r="D32" s="308">
        <v>3</v>
      </c>
      <c r="E32" s="310" t="s">
        <v>344</v>
      </c>
      <c r="F32" s="312" t="s">
        <v>259</v>
      </c>
      <c r="G32" s="305" t="s">
        <v>364</v>
      </c>
      <c r="H32" s="309" t="s">
        <v>259</v>
      </c>
      <c r="I32" s="467" t="s">
        <v>364</v>
      </c>
      <c r="J32" s="470" t="s">
        <v>259</v>
      </c>
      <c r="K32" s="467" t="s">
        <v>364</v>
      </c>
      <c r="L32" s="470" t="s">
        <v>259</v>
      </c>
      <c r="M32" s="467" t="s">
        <v>364</v>
      </c>
      <c r="N32" s="470" t="s">
        <v>259</v>
      </c>
      <c r="O32" s="467" t="s">
        <v>364</v>
      </c>
      <c r="P32" s="470" t="s">
        <v>259</v>
      </c>
      <c r="Q32" s="265" t="s">
        <v>358</v>
      </c>
    </row>
    <row r="33" spans="1:27" ht="11.25">
      <c r="A33" s="18"/>
      <c r="C33" s="18"/>
      <c r="D33" s="236"/>
      <c r="E33" s="161" t="s">
        <v>353</v>
      </c>
      <c r="F33" s="266"/>
      <c r="G33" s="313"/>
      <c r="H33" s="313"/>
      <c r="I33" s="472"/>
      <c r="J33" s="472"/>
      <c r="K33" s="472"/>
      <c r="L33" s="472"/>
      <c r="M33" s="472"/>
      <c r="N33" s="472"/>
      <c r="O33" s="472"/>
      <c r="P33" s="472"/>
      <c r="Q33" s="268"/>
      <c r="AA33" s="18"/>
    </row>
    <row r="34" spans="1:27" ht="67.5">
      <c r="A34" s="18"/>
      <c r="B34" s="18" t="s">
        <v>368</v>
      </c>
      <c r="C34" s="37"/>
      <c r="D34" s="308">
        <v>4</v>
      </c>
      <c r="E34" s="310" t="s">
        <v>348</v>
      </c>
      <c r="F34" s="312" t="s">
        <v>259</v>
      </c>
      <c r="G34" s="305" t="s">
        <v>1282</v>
      </c>
      <c r="H34" s="304" t="s">
        <v>259</v>
      </c>
      <c r="I34" s="467" t="s">
        <v>364</v>
      </c>
      <c r="J34" s="418" t="s">
        <v>259</v>
      </c>
      <c r="K34" s="467" t="s">
        <v>364</v>
      </c>
      <c r="L34" s="418" t="s">
        <v>259</v>
      </c>
      <c r="M34" s="467" t="s">
        <v>364</v>
      </c>
      <c r="N34" s="418" t="s">
        <v>259</v>
      </c>
      <c r="O34" s="467" t="s">
        <v>364</v>
      </c>
      <c r="P34" s="418" t="s">
        <v>259</v>
      </c>
      <c r="Q34" s="314" t="s">
        <v>361</v>
      </c>
    </row>
    <row r="35" spans="1:27" s="334" customFormat="1" ht="33.75">
      <c r="B35" s="577" t="s">
        <v>267</v>
      </c>
      <c r="C35" s="520" t="s">
        <v>1261</v>
      </c>
      <c r="D35" s="474" t="str">
        <f>B35 &amp; ".1"</f>
        <v>4.1.1</v>
      </c>
      <c r="E35" s="471" t="s">
        <v>349</v>
      </c>
      <c r="F35" s="470" t="s">
        <v>259</v>
      </c>
      <c r="G35" s="333" t="s">
        <v>1283</v>
      </c>
      <c r="H35" s="478" t="s">
        <v>1287</v>
      </c>
      <c r="I35" s="475" t="s">
        <v>144</v>
      </c>
      <c r="J35" s="476" t="s">
        <v>144</v>
      </c>
      <c r="K35" s="475" t="s">
        <v>144</v>
      </c>
      <c r="L35" s="476" t="s">
        <v>144</v>
      </c>
      <c r="M35" s="475" t="s">
        <v>144</v>
      </c>
      <c r="N35" s="476" t="s">
        <v>144</v>
      </c>
      <c r="O35" s="475" t="s">
        <v>144</v>
      </c>
      <c r="P35" s="476" t="s">
        <v>144</v>
      </c>
      <c r="Q35" s="439" t="s">
        <v>362</v>
      </c>
      <c r="AA35" s="409"/>
    </row>
    <row r="36" spans="1:27" s="334" customFormat="1" ht="33.75">
      <c r="A36" s="337"/>
      <c r="B36" s="577"/>
      <c r="C36" s="520"/>
      <c r="D36" s="474" t="str">
        <f>B35 &amp; ".2"</f>
        <v>4.1.2</v>
      </c>
      <c r="E36" s="471" t="s">
        <v>350</v>
      </c>
      <c r="F36" s="470" t="s">
        <v>259</v>
      </c>
      <c r="G36" s="332" t="s">
        <v>1284</v>
      </c>
      <c r="H36" s="478" t="s">
        <v>1287</v>
      </c>
      <c r="I36" s="477" t="s">
        <v>144</v>
      </c>
      <c r="J36" s="476" t="s">
        <v>144</v>
      </c>
      <c r="K36" s="477" t="s">
        <v>144</v>
      </c>
      <c r="L36" s="476" t="s">
        <v>144</v>
      </c>
      <c r="M36" s="477" t="s">
        <v>144</v>
      </c>
      <c r="N36" s="476" t="s">
        <v>144</v>
      </c>
      <c r="O36" s="477" t="s">
        <v>144</v>
      </c>
      <c r="P36" s="476" t="s">
        <v>144</v>
      </c>
      <c r="Q36" s="439" t="s">
        <v>363</v>
      </c>
      <c r="AA36" s="409"/>
    </row>
    <row r="37" spans="1:27" s="334" customFormat="1" ht="33.75">
      <c r="B37" s="577" t="s">
        <v>1280</v>
      </c>
      <c r="C37" s="520" t="s">
        <v>1261</v>
      </c>
      <c r="D37" s="474" t="str">
        <f>B37 &amp; ".1"</f>
        <v>4.2.1</v>
      </c>
      <c r="E37" s="471" t="s">
        <v>349</v>
      </c>
      <c r="F37" s="470" t="s">
        <v>259</v>
      </c>
      <c r="G37" s="333" t="s">
        <v>1285</v>
      </c>
      <c r="H37" s="478" t="s">
        <v>1288</v>
      </c>
      <c r="I37" s="475" t="s">
        <v>144</v>
      </c>
      <c r="J37" s="476" t="s">
        <v>144</v>
      </c>
      <c r="K37" s="475" t="s">
        <v>144</v>
      </c>
      <c r="L37" s="476" t="s">
        <v>144</v>
      </c>
      <c r="M37" s="475" t="s">
        <v>144</v>
      </c>
      <c r="N37" s="476" t="s">
        <v>144</v>
      </c>
      <c r="O37" s="475" t="s">
        <v>144</v>
      </c>
      <c r="P37" s="476" t="s">
        <v>144</v>
      </c>
      <c r="Q37" s="439" t="s">
        <v>362</v>
      </c>
      <c r="AA37" s="409"/>
    </row>
    <row r="38" spans="1:27" s="334" customFormat="1" ht="33.75">
      <c r="A38" s="337"/>
      <c r="B38" s="577"/>
      <c r="C38" s="520"/>
      <c r="D38" s="474" t="str">
        <f>B37 &amp; ".2"</f>
        <v>4.2.2</v>
      </c>
      <c r="E38" s="471" t="s">
        <v>350</v>
      </c>
      <c r="F38" s="470" t="s">
        <v>259</v>
      </c>
      <c r="G38" s="332" t="s">
        <v>1284</v>
      </c>
      <c r="H38" s="478" t="s">
        <v>1288</v>
      </c>
      <c r="I38" s="477" t="s">
        <v>144</v>
      </c>
      <c r="J38" s="476" t="s">
        <v>144</v>
      </c>
      <c r="K38" s="477" t="s">
        <v>144</v>
      </c>
      <c r="L38" s="476" t="s">
        <v>144</v>
      </c>
      <c r="M38" s="477" t="s">
        <v>144</v>
      </c>
      <c r="N38" s="476" t="s">
        <v>144</v>
      </c>
      <c r="O38" s="477" t="s">
        <v>144</v>
      </c>
      <c r="P38" s="476" t="s">
        <v>144</v>
      </c>
      <c r="Q38" s="439" t="s">
        <v>363</v>
      </c>
      <c r="AA38" s="409"/>
    </row>
    <row r="39" spans="1:27" s="334" customFormat="1" ht="33.75">
      <c r="B39" s="577" t="s">
        <v>1281</v>
      </c>
      <c r="C39" s="520" t="s">
        <v>1261</v>
      </c>
      <c r="D39" s="474" t="str">
        <f>B39 &amp; ".1"</f>
        <v>4.3.1</v>
      </c>
      <c r="E39" s="471" t="s">
        <v>349</v>
      </c>
      <c r="F39" s="470" t="s">
        <v>259</v>
      </c>
      <c r="G39" s="333" t="s">
        <v>1286</v>
      </c>
      <c r="H39" s="478" t="s">
        <v>1289</v>
      </c>
      <c r="I39" s="475" t="s">
        <v>144</v>
      </c>
      <c r="J39" s="476" t="s">
        <v>144</v>
      </c>
      <c r="K39" s="475" t="s">
        <v>144</v>
      </c>
      <c r="L39" s="476" t="s">
        <v>144</v>
      </c>
      <c r="M39" s="475" t="s">
        <v>144</v>
      </c>
      <c r="N39" s="476" t="s">
        <v>144</v>
      </c>
      <c r="O39" s="475" t="s">
        <v>144</v>
      </c>
      <c r="P39" s="476" t="s">
        <v>144</v>
      </c>
      <c r="Q39" s="439" t="s">
        <v>362</v>
      </c>
      <c r="AA39" s="409"/>
    </row>
    <row r="40" spans="1:27" s="334" customFormat="1" ht="33.75">
      <c r="A40" s="337"/>
      <c r="B40" s="577"/>
      <c r="C40" s="520"/>
      <c r="D40" s="474" t="str">
        <f>B39 &amp; ".2"</f>
        <v>4.3.2</v>
      </c>
      <c r="E40" s="471" t="s">
        <v>350</v>
      </c>
      <c r="F40" s="470" t="s">
        <v>259</v>
      </c>
      <c r="G40" s="332" t="s">
        <v>1284</v>
      </c>
      <c r="H40" s="478" t="s">
        <v>1289</v>
      </c>
      <c r="I40" s="477" t="s">
        <v>144</v>
      </c>
      <c r="J40" s="476" t="s">
        <v>144</v>
      </c>
      <c r="K40" s="477" t="s">
        <v>144</v>
      </c>
      <c r="L40" s="476" t="s">
        <v>144</v>
      </c>
      <c r="M40" s="477" t="s">
        <v>144</v>
      </c>
      <c r="N40" s="476" t="s">
        <v>144</v>
      </c>
      <c r="O40" s="477" t="s">
        <v>144</v>
      </c>
      <c r="P40" s="476" t="s">
        <v>144</v>
      </c>
      <c r="Q40" s="439" t="s">
        <v>363</v>
      </c>
      <c r="AA40" s="409"/>
    </row>
    <row r="41" spans="1:27" ht="11.25">
      <c r="A41" s="18"/>
      <c r="C41" s="18"/>
      <c r="D41" s="236"/>
      <c r="E41" s="161" t="s">
        <v>354</v>
      </c>
      <c r="F41" s="266"/>
      <c r="G41" s="266"/>
      <c r="H41" s="315"/>
      <c r="I41" s="440"/>
      <c r="J41" s="473"/>
      <c r="K41" s="440"/>
      <c r="L41" s="473"/>
      <c r="M41" s="440"/>
      <c r="N41" s="473"/>
      <c r="O41" s="440"/>
      <c r="P41" s="473"/>
      <c r="Q41" s="268"/>
      <c r="AA41" s="18"/>
    </row>
  </sheetData>
  <sheetProtection password="FA9C" sheet="1" objects="1" scenarios="1" formatColumns="0" formatRows="0"/>
  <mergeCells count="25">
    <mergeCell ref="C3:C4"/>
    <mergeCell ref="C6:C7"/>
    <mergeCell ref="C13:C14"/>
    <mergeCell ref="C9:C11"/>
    <mergeCell ref="B3:B4"/>
    <mergeCell ref="B6:B7"/>
    <mergeCell ref="B13:B14"/>
    <mergeCell ref="B9:B11"/>
    <mergeCell ref="Q25:Q26"/>
    <mergeCell ref="D22:G22"/>
    <mergeCell ref="D23:G23"/>
    <mergeCell ref="D25:D26"/>
    <mergeCell ref="E25:E26"/>
    <mergeCell ref="F25:F26"/>
    <mergeCell ref="G25:H25"/>
    <mergeCell ref="I25:J25"/>
    <mergeCell ref="K25:L25"/>
    <mergeCell ref="M25:N25"/>
    <mergeCell ref="O25:P25"/>
    <mergeCell ref="B35:B36"/>
    <mergeCell ref="C35:C36"/>
    <mergeCell ref="B37:B38"/>
    <mergeCell ref="C37:C38"/>
    <mergeCell ref="B39:B40"/>
    <mergeCell ref="C39:C40"/>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25"/>
    <dataValidation type="textLength" operator="lessThanOrEqual" allowBlank="1" showInputMessage="1" showErrorMessage="1" errorTitle="Ошибка" error="Допускается ввод не более 900 символов!" sqref="G3 G6 G9 G13 I3 I6 I9 I13 K3 K6 K9 K13 M3 M6 M9 M13 O3 O6 O9 O13 G35 I35 K35 M35 O35 G37 I37 K37 M37 O37 G39 I39 K39 M39 O3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G7 G10:G11 G14 I4 I7 I10:I11 I14 K4 K7 K10:K11 K14 M4 M7 M10:M11 M14 O4 O7 O10:O11 O14 I36 K36 M36 O36 G36 I38 K38 M38 O38 G38 G40 I40 K40 M40 O4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6:H7 H9:H11 H13:H14 H3:H4 J9:J11 J13:J14 J3:J4 J6:J7 L9:L11 L13:L14 L3:L4 L6:L7 N9:N11 N13:N14 N3:N4 N6:N7 P6:P7 P9:P11 P13:P14 P3:P4 L35:L40 N35:N40 P35:P40 H35:H40 J35:J40">
      <formula1>900</formula1>
    </dataValidation>
    <dataValidation allowBlank="1" showInputMessage="1" showErrorMessage="1" prompt="Для выбора выполните двойной щелчок левой клавиши мыши по ячейке." sqref="I34 G32 K34 I32 M34 K32 O34 M32 O32 G34"/>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0" customWidth="1"/>
    <col min="4" max="4" width="6.28515625" style="7" customWidth="1"/>
    <col min="5" max="5" width="73.7109375" style="7" customWidth="1"/>
    <col min="6" max="20" width="9.140625" style="7"/>
    <col min="21" max="21" width="9.140625" style="208"/>
    <col min="22" max="16384" width="9.140625" style="7"/>
  </cols>
  <sheetData>
    <row r="1" spans="3:21" s="74" customFormat="1" hidden="1">
      <c r="C1" s="73"/>
      <c r="U1" s="207"/>
    </row>
    <row r="2" spans="3:21" s="74" customFormat="1" hidden="1">
      <c r="C2" s="73"/>
      <c r="U2" s="207"/>
    </row>
    <row r="3" spans="3:21" s="74" customFormat="1" hidden="1">
      <c r="C3" s="73"/>
      <c r="U3" s="207"/>
    </row>
    <row r="4" spans="3:21" s="74" customFormat="1" hidden="1">
      <c r="C4" s="73"/>
      <c r="U4" s="207"/>
    </row>
    <row r="5" spans="3:21" s="74" customFormat="1" hidden="1">
      <c r="C5" s="73"/>
      <c r="U5" s="207"/>
    </row>
    <row r="6" spans="3:21" s="74" customFormat="1" ht="10.5" customHeight="1">
      <c r="C6" s="75"/>
      <c r="D6" s="76"/>
      <c r="E6" s="76"/>
      <c r="U6" s="207"/>
    </row>
    <row r="7" spans="3:21" s="74" customFormat="1" ht="20.100000000000001" customHeight="1">
      <c r="C7" s="75"/>
      <c r="D7" s="583" t="s">
        <v>160</v>
      </c>
      <c r="E7" s="583"/>
      <c r="U7" s="207"/>
    </row>
    <row r="8" spans="3:21" s="74" customFormat="1" ht="15" customHeight="1">
      <c r="C8" s="75"/>
      <c r="D8" s="584" t="str">
        <f>IF(org=0,"Не определено",org)</f>
        <v>Муниципальное унитарное предприятие Белоярского района «Белоярские коммунальные системы»</v>
      </c>
      <c r="E8" s="584"/>
      <c r="U8" s="207"/>
    </row>
    <row r="9" spans="3:21" s="74" customFormat="1" ht="6.95" customHeight="1">
      <c r="C9" s="75"/>
      <c r="D9" s="76"/>
      <c r="E9" s="76"/>
      <c r="U9" s="207"/>
    </row>
    <row r="10" spans="3:21" s="74" customFormat="1" ht="22.5" customHeight="1">
      <c r="C10" s="75"/>
      <c r="D10" s="47" t="s">
        <v>25</v>
      </c>
      <c r="E10" s="46" t="s">
        <v>121</v>
      </c>
      <c r="U10" s="207"/>
    </row>
    <row r="11" spans="3:21" s="74" customFormat="1" ht="11.25" customHeight="1">
      <c r="C11" s="75"/>
      <c r="D11" s="70" t="s">
        <v>26</v>
      </c>
      <c r="E11" s="70" t="s">
        <v>0</v>
      </c>
      <c r="U11" s="207"/>
    </row>
    <row r="12" spans="3:21" s="74" customFormat="1" ht="15" hidden="1" customHeight="1">
      <c r="C12" s="75"/>
      <c r="D12" s="77">
        <v>0</v>
      </c>
      <c r="E12" s="48"/>
      <c r="U12" s="207"/>
    </row>
    <row r="13" spans="3:21" s="74" customFormat="1" ht="14.1" customHeight="1">
      <c r="C13" s="78"/>
      <c r="D13" s="77">
        <v>1</v>
      </c>
      <c r="E13" s="49"/>
      <c r="U13" s="207"/>
    </row>
    <row r="14" spans="3:21" s="74" customFormat="1" ht="15" customHeight="1">
      <c r="C14" s="75"/>
      <c r="D14" s="83"/>
      <c r="E14" s="84" t="s">
        <v>169</v>
      </c>
      <c r="U14" s="207"/>
    </row>
    <row r="15" spans="3:21" s="74" customFormat="1" ht="11.25" customHeight="1">
      <c r="C15" s="73"/>
      <c r="U15" s="207"/>
    </row>
    <row r="16" spans="3:21" s="74" customFormat="1">
      <c r="C16" s="73"/>
      <c r="D16" s="147"/>
      <c r="E16" s="79"/>
      <c r="F16" s="79"/>
      <c r="G16" s="80"/>
      <c r="H16" s="80"/>
      <c r="I16" s="80"/>
      <c r="U16" s="207"/>
    </row>
  </sheetData>
  <sheetProtection algorithmName="SHA-512" hashValue="iBXMO9B1IYGIC3Ebe1s595BSdURxoDhvPj4lDO10mf+00oRKSsKmVo1uxUMazcZW5pcUhczdAnPUMWcXcdKBdw==" saltValue="KtA0+rNfcI/zhGMwxE7bGg=="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21" hidden="1" customWidth="1"/>
    <col min="2" max="2" width="9.140625" style="222" hidden="1" customWidth="1"/>
    <col min="3" max="3" width="3.7109375" style="223" customWidth="1"/>
    <col min="4" max="4" width="7" style="224" bestFit="1" customWidth="1"/>
    <col min="5" max="5" width="11.28515625" style="224" customWidth="1"/>
    <col min="6" max="6" width="41" style="224" customWidth="1"/>
    <col min="7" max="7" width="18" style="224" customWidth="1"/>
    <col min="8" max="8" width="13.140625" style="224" customWidth="1"/>
    <col min="9" max="9" width="11.42578125" style="224" customWidth="1"/>
    <col min="10" max="10" width="42.140625" style="224" customWidth="1"/>
    <col min="11" max="11" width="115.7109375" style="224" customWidth="1"/>
    <col min="12" max="12" width="3.7109375" style="224" customWidth="1"/>
    <col min="13" max="16384" width="9.140625" style="224"/>
  </cols>
  <sheetData>
    <row r="1" spans="1:14" hidden="1"/>
    <row r="2" spans="1:14" hidden="1"/>
    <row r="3" spans="1:14" hidden="1"/>
    <row r="4" spans="1:14" ht="3" customHeight="1"/>
    <row r="5" spans="1:14" s="18" customFormat="1" ht="22.5">
      <c r="A5" s="30"/>
      <c r="C5" s="37"/>
      <c r="D5" s="588" t="s">
        <v>229</v>
      </c>
      <c r="E5" s="588"/>
      <c r="F5" s="588"/>
      <c r="G5" s="588"/>
      <c r="H5" s="588"/>
      <c r="I5" s="588"/>
      <c r="J5" s="588"/>
      <c r="K5" s="225"/>
    </row>
    <row r="6" spans="1:14" s="247" customFormat="1" ht="3" hidden="1" customHeight="1">
      <c r="A6" s="243"/>
      <c r="B6" s="244"/>
      <c r="C6" s="245"/>
      <c r="D6" s="246"/>
      <c r="E6" s="246"/>
      <c r="G6" s="246"/>
      <c r="H6" s="246"/>
      <c r="I6" s="246"/>
      <c r="J6" s="246"/>
      <c r="K6" s="246"/>
    </row>
    <row r="7" spans="1:14" s="243" customFormat="1" ht="3" customHeight="1">
      <c r="B7" s="244"/>
      <c r="C7" s="245"/>
      <c r="D7" s="248"/>
      <c r="E7" s="248"/>
      <c r="G7" s="248"/>
      <c r="H7" s="248"/>
      <c r="I7" s="248"/>
      <c r="J7" s="248"/>
      <c r="K7" s="248"/>
      <c r="L7" s="249"/>
    </row>
    <row r="8" spans="1:14" s="247" customFormat="1">
      <c r="A8" s="243"/>
      <c r="B8" s="244"/>
      <c r="C8" s="245"/>
      <c r="D8" s="589" t="s">
        <v>230</v>
      </c>
      <c r="E8" s="589"/>
      <c r="F8" s="589"/>
      <c r="G8" s="589"/>
      <c r="H8" s="589"/>
      <c r="I8" s="589"/>
      <c r="J8" s="589"/>
      <c r="K8" s="589" t="s">
        <v>231</v>
      </c>
    </row>
    <row r="9" spans="1:14" s="247" customFormat="1">
      <c r="A9" s="243"/>
      <c r="B9" s="244"/>
      <c r="C9" s="245"/>
      <c r="D9" s="589" t="s">
        <v>25</v>
      </c>
      <c r="E9" s="589" t="s">
        <v>232</v>
      </c>
      <c r="F9" s="589"/>
      <c r="G9" s="589" t="s">
        <v>233</v>
      </c>
      <c r="H9" s="589"/>
      <c r="I9" s="589"/>
      <c r="J9" s="589"/>
      <c r="K9" s="589"/>
    </row>
    <row r="10" spans="1:14" s="247" customFormat="1" ht="22.5">
      <c r="A10" s="243"/>
      <c r="B10" s="244"/>
      <c r="C10" s="245"/>
      <c r="D10" s="589"/>
      <c r="E10" s="216" t="s">
        <v>234</v>
      </c>
      <c r="F10" s="216" t="s">
        <v>148</v>
      </c>
      <c r="G10" s="216" t="s">
        <v>148</v>
      </c>
      <c r="H10" s="216" t="s">
        <v>234</v>
      </c>
      <c r="I10" s="216" t="s">
        <v>235</v>
      </c>
      <c r="J10" s="216" t="s">
        <v>236</v>
      </c>
      <c r="K10" s="589"/>
    </row>
    <row r="11" spans="1:14" s="247" customFormat="1" ht="12" customHeight="1">
      <c r="A11" s="243"/>
      <c r="B11" s="244"/>
      <c r="C11" s="245"/>
      <c r="D11" s="70" t="s">
        <v>26</v>
      </c>
      <c r="E11" s="70" t="s">
        <v>0</v>
      </c>
      <c r="F11" s="70" t="s">
        <v>1</v>
      </c>
      <c r="G11" s="70" t="s">
        <v>2</v>
      </c>
      <c r="H11" s="70" t="s">
        <v>12</v>
      </c>
      <c r="I11" s="70" t="s">
        <v>13</v>
      </c>
      <c r="J11" s="70" t="s">
        <v>31</v>
      </c>
      <c r="K11" s="70" t="s">
        <v>32</v>
      </c>
    </row>
    <row r="12" spans="1:14" s="145" customFormat="1" ht="58.5" customHeight="1">
      <c r="A12" s="226" t="s">
        <v>1</v>
      </c>
      <c r="B12" s="227" t="s">
        <v>144</v>
      </c>
      <c r="C12" s="228"/>
      <c r="D12" s="229" t="s">
        <v>26</v>
      </c>
      <c r="E12" s="230"/>
      <c r="F12" s="231"/>
      <c r="G12" s="231"/>
      <c r="H12" s="231"/>
      <c r="I12" s="232"/>
      <c r="J12" s="233"/>
      <c r="K12" s="585" t="s">
        <v>237</v>
      </c>
      <c r="M12" s="234" t="str">
        <f>IF(ISERROR(INDEX(kind_of_nameforms,MATCH(E12,kind_of_forms,0),1)),"",INDEX(kind_of_nameforms,MATCH(E12,kind_of_forms,0),1))</f>
        <v/>
      </c>
      <c r="N12" s="235"/>
    </row>
    <row r="13" spans="1:14" ht="15" customHeight="1">
      <c r="A13" s="224"/>
      <c r="B13" s="224"/>
      <c r="C13" s="224"/>
      <c r="D13" s="236"/>
      <c r="E13" s="237" t="s">
        <v>169</v>
      </c>
      <c r="F13" s="238"/>
      <c r="G13" s="238"/>
      <c r="H13" s="238"/>
      <c r="I13" s="238"/>
      <c r="J13" s="239"/>
      <c r="K13" s="586"/>
    </row>
    <row r="14" spans="1:14" ht="3" customHeight="1">
      <c r="A14" s="224"/>
      <c r="B14" s="224"/>
      <c r="C14" s="224"/>
    </row>
    <row r="15" spans="1:14" ht="27.75" customHeight="1">
      <c r="E15" s="587" t="s">
        <v>238</v>
      </c>
      <c r="F15" s="587"/>
      <c r="G15" s="587"/>
      <c r="H15" s="587"/>
      <c r="I15" s="587"/>
      <c r="J15" s="587"/>
    </row>
  </sheetData>
  <sheetProtection algorithmName="SHA-512" hashValue="uSFmXJPEAvl14+fbZ/7SW6yINUmCSZLcdLxRLwAL4RkfkxpfTMUyVtBet9sGULmoaecpWFBxq6xttdcetFWprA==" saltValue="73/wPNJ4rIcz0kampwGabA=="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6" customWidth="1"/>
    <col min="4" max="4" width="6.28515625" style="7" customWidth="1"/>
    <col min="5" max="5" width="94.85546875" style="7" customWidth="1"/>
    <col min="6" max="11" width="9.140625" style="7"/>
    <col min="12" max="12" width="9.140625" style="208"/>
    <col min="13" max="16384" width="9.140625" style="7"/>
  </cols>
  <sheetData>
    <row r="1" spans="3:12" s="74" customFormat="1" hidden="1">
      <c r="C1" s="81"/>
      <c r="L1" s="207"/>
    </row>
    <row r="2" spans="3:12" s="74" customFormat="1" hidden="1">
      <c r="C2" s="81"/>
      <c r="L2" s="207"/>
    </row>
    <row r="3" spans="3:12" s="74" customFormat="1" hidden="1">
      <c r="C3" s="81"/>
      <c r="L3" s="207"/>
    </row>
    <row r="4" spans="3:12" s="74" customFormat="1" hidden="1">
      <c r="C4" s="81"/>
      <c r="L4" s="207"/>
    </row>
    <row r="5" spans="3:12" s="74" customFormat="1" hidden="1">
      <c r="C5" s="81"/>
      <c r="L5" s="207"/>
    </row>
    <row r="6" spans="3:12" s="74" customFormat="1" ht="10.5" customHeight="1">
      <c r="C6" s="82"/>
      <c r="D6" s="76"/>
      <c r="E6" s="76"/>
      <c r="L6" s="207"/>
    </row>
    <row r="7" spans="3:12" s="74" customFormat="1" ht="20.100000000000001" customHeight="1">
      <c r="C7" s="82"/>
      <c r="D7" s="590" t="s">
        <v>6</v>
      </c>
      <c r="E7" s="590"/>
      <c r="L7" s="207"/>
    </row>
    <row r="8" spans="3:12" s="74" customFormat="1" ht="15" customHeight="1">
      <c r="C8" s="82"/>
      <c r="D8" s="584" t="str">
        <f>IF(org=0,"Не определено",org)</f>
        <v>Муниципальное унитарное предприятие Белоярского района «Белоярские коммунальные системы»</v>
      </c>
      <c r="E8" s="584"/>
      <c r="L8" s="207"/>
    </row>
    <row r="9" spans="3:12" s="74" customFormat="1" ht="6.95" customHeight="1">
      <c r="C9" s="82"/>
      <c r="D9" s="76"/>
      <c r="E9" s="76"/>
      <c r="L9" s="207"/>
    </row>
    <row r="10" spans="3:12" s="74" customFormat="1" ht="22.5" customHeight="1">
      <c r="C10" s="82"/>
      <c r="D10" s="47" t="s">
        <v>25</v>
      </c>
      <c r="E10" s="46" t="s">
        <v>29</v>
      </c>
      <c r="L10" s="207"/>
    </row>
    <row r="11" spans="3:12" s="74" customFormat="1" ht="11.25" customHeight="1">
      <c r="C11" s="82"/>
      <c r="D11" s="70" t="s">
        <v>26</v>
      </c>
      <c r="E11" s="70" t="s">
        <v>0</v>
      </c>
      <c r="L11" s="207"/>
    </row>
    <row r="12" spans="3:12" s="74" customFormat="1" ht="15" hidden="1" customHeight="1">
      <c r="C12" s="82"/>
      <c r="D12" s="77">
        <v>0</v>
      </c>
      <c r="E12" s="48"/>
      <c r="L12" s="207"/>
    </row>
    <row r="13" spans="3:12" s="74" customFormat="1" ht="15" customHeight="1">
      <c r="C13" s="82"/>
      <c r="D13" s="83"/>
      <c r="E13" s="84" t="s">
        <v>30</v>
      </c>
      <c r="L13" s="207"/>
    </row>
  </sheetData>
  <sheetProtection algorithmName="SHA-512" hashValue="bEM2s/+B3GYoWbquPZsm2XGfE7HuZFxeh6aDzsXVjH/aE1UL/+2kn2eYVr72ihnjs3wTQlu4KMklj8+yC6Z4AA==" saltValue="hs6L14B6VTHd+M2Ft0TWY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election activeCell="B5" sqref="B5"/>
    </sheetView>
  </sheetViews>
  <sheetFormatPr defaultRowHeight="11.25"/>
  <cols>
    <col min="1" max="1" width="3.7109375" style="51" customWidth="1"/>
    <col min="2" max="3" width="29.7109375" style="51" customWidth="1"/>
    <col min="4" max="4" width="80.7109375" style="51" customWidth="1"/>
    <col min="5" max="5" width="17.7109375" style="51" customWidth="1"/>
    <col min="6" max="16384" width="9.140625" style="51"/>
  </cols>
  <sheetData>
    <row r="1" spans="2:5" ht="10.5" customHeight="1"/>
    <row r="2" spans="2:5" ht="20.100000000000001" customHeight="1">
      <c r="B2" s="591" t="s">
        <v>7</v>
      </c>
      <c r="C2" s="591"/>
      <c r="D2" s="591"/>
      <c r="E2" s="591"/>
    </row>
    <row r="3" spans="2:5" ht="6.95" customHeight="1"/>
    <row r="4" spans="2:5" ht="21.75" customHeight="1">
      <c r="B4" s="381" t="s">
        <v>118</v>
      </c>
      <c r="C4" s="381" t="s">
        <v>119</v>
      </c>
      <c r="D4" s="381" t="s">
        <v>24</v>
      </c>
      <c r="E4" s="38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5"/>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93"/>
  <sheetViews>
    <sheetView showGridLines="0" zoomScaleNormal="100" workbookViewId="0"/>
  </sheetViews>
  <sheetFormatPr defaultRowHeight="11.25"/>
  <cols>
    <col min="1" max="1" width="36.28515625" style="53" customWidth="1"/>
    <col min="2" max="2" width="21.140625" style="53" customWidth="1"/>
    <col min="3" max="16384" width="9.140625" style="52"/>
  </cols>
  <sheetData>
    <row r="1" spans="1:2">
      <c r="A1" s="1" t="s">
        <v>8</v>
      </c>
      <c r="B1" s="1" t="s">
        <v>9</v>
      </c>
    </row>
    <row r="2" spans="1:2">
      <c r="A2" t="s">
        <v>10</v>
      </c>
      <c r="B2" t="s">
        <v>87</v>
      </c>
    </row>
    <row r="3" spans="1:2">
      <c r="A3" t="s">
        <v>75</v>
      </c>
      <c r="B3" t="s">
        <v>82</v>
      </c>
    </row>
    <row r="4" spans="1:2">
      <c r="A4" t="s">
        <v>11</v>
      </c>
      <c r="B4" t="s">
        <v>77</v>
      </c>
    </row>
    <row r="5" spans="1:2">
      <c r="A5" t="s">
        <v>153</v>
      </c>
      <c r="B5" t="s">
        <v>78</v>
      </c>
    </row>
    <row r="6" spans="1:2">
      <c r="A6" t="s">
        <v>154</v>
      </c>
      <c r="B6" t="s">
        <v>138</v>
      </c>
    </row>
    <row r="7" spans="1:2">
      <c r="A7" t="s">
        <v>241</v>
      </c>
      <c r="B7" t="s">
        <v>81</v>
      </c>
    </row>
    <row r="8" spans="1:2">
      <c r="A8" t="s">
        <v>338</v>
      </c>
      <c r="B8" t="s">
        <v>79</v>
      </c>
    </row>
    <row r="9" spans="1:2">
      <c r="A9" t="s">
        <v>124</v>
      </c>
      <c r="B9" t="s">
        <v>80</v>
      </c>
    </row>
    <row r="10" spans="1:2">
      <c r="A10" t="s">
        <v>274</v>
      </c>
      <c r="B10" t="s">
        <v>89</v>
      </c>
    </row>
    <row r="11" spans="1:2">
      <c r="A11" t="s">
        <v>6</v>
      </c>
      <c r="B11" t="s">
        <v>90</v>
      </c>
    </row>
    <row r="12" spans="1:2">
      <c r="A12" t="s">
        <v>76</v>
      </c>
      <c r="B12" t="s">
        <v>91</v>
      </c>
    </row>
    <row r="13" spans="1:2">
      <c r="A13"/>
      <c r="B13" t="s">
        <v>125</v>
      </c>
    </row>
    <row r="14" spans="1:2">
      <c r="A14"/>
      <c r="B14" t="s">
        <v>275</v>
      </c>
    </row>
    <row r="15" spans="1:2">
      <c r="A15"/>
      <c r="B15" t="s">
        <v>161</v>
      </c>
    </row>
    <row r="16" spans="1:2">
      <c r="A16"/>
      <c r="B16" t="s">
        <v>162</v>
      </c>
    </row>
    <row r="17" spans="1:2">
      <c r="A17"/>
      <c r="B17" t="s">
        <v>137</v>
      </c>
    </row>
    <row r="18" spans="1:2">
      <c r="A18"/>
      <c r="B18" t="s">
        <v>97</v>
      </c>
    </row>
    <row r="19" spans="1:2">
      <c r="A19"/>
      <c r="B19" t="s">
        <v>106</v>
      </c>
    </row>
    <row r="20" spans="1:2">
      <c r="A20"/>
      <c r="B20" t="s">
        <v>111</v>
      </c>
    </row>
    <row r="21" spans="1:2">
      <c r="A21"/>
      <c r="B21" t="s">
        <v>112</v>
      </c>
    </row>
    <row r="22" spans="1:2">
      <c r="A22"/>
      <c r="B22" t="s">
        <v>107</v>
      </c>
    </row>
    <row r="23" spans="1:2">
      <c r="A23"/>
      <c r="B23" t="s">
        <v>126</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276</v>
      </c>
    </row>
    <row r="34" spans="1:2">
      <c r="A34"/>
      <c r="B34" t="s">
        <v>96</v>
      </c>
    </row>
    <row r="35" spans="1:2">
      <c r="A35"/>
      <c r="B35" t="s">
        <v>201</v>
      </c>
    </row>
    <row r="36" spans="1:2">
      <c r="A36"/>
      <c r="B36" t="s">
        <v>98</v>
      </c>
    </row>
    <row r="37" spans="1:2">
      <c r="A37"/>
      <c r="B37" t="s">
        <v>163</v>
      </c>
    </row>
    <row r="38" spans="1:2">
      <c r="A38"/>
      <c r="B38" t="s">
        <v>128</v>
      </c>
    </row>
    <row r="39" spans="1:2">
      <c r="A39"/>
      <c r="B39" t="s">
        <v>136</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1" customWidth="1"/>
    <col min="2" max="2" width="9.140625" style="53"/>
    <col min="3" max="3" width="15.7109375" style="64" customWidth="1"/>
    <col min="4" max="4" width="17" style="64" customWidth="1"/>
    <col min="5" max="5" width="15.7109375" style="58" customWidth="1"/>
    <col min="6" max="6" width="11.140625" style="58" customWidth="1"/>
    <col min="7" max="7" width="31.42578125" style="58" customWidth="1"/>
    <col min="8" max="9" width="26.85546875" style="58" customWidth="1"/>
    <col min="10" max="10" width="9.140625" style="58"/>
    <col min="11" max="11" width="26.28515625" style="60" customWidth="1"/>
    <col min="12" max="12" width="29.140625" style="59" customWidth="1"/>
    <col min="13" max="13" width="39.85546875" style="58" bestFit="1" customWidth="1"/>
    <col min="14" max="14" width="30.28515625" style="58" customWidth="1"/>
    <col min="15" max="18" width="9.140625" style="58"/>
    <col min="19" max="19" width="21" style="58" customWidth="1"/>
    <col min="20" max="20" width="24.85546875" style="58" customWidth="1"/>
    <col min="21" max="16384" width="9.140625" style="58"/>
  </cols>
  <sheetData>
    <row r="1" spans="1:20" s="56" customFormat="1" ht="51">
      <c r="A1" s="41" t="s">
        <v>135</v>
      </c>
      <c r="B1" s="62"/>
      <c r="C1" s="20" t="s">
        <v>20</v>
      </c>
      <c r="D1" s="20" t="s">
        <v>17</v>
      </c>
      <c r="E1" s="20" t="s">
        <v>33</v>
      </c>
      <c r="F1" s="20" t="s">
        <v>56</v>
      </c>
      <c r="G1" s="20" t="s">
        <v>48</v>
      </c>
      <c r="H1" s="20" t="s">
        <v>73</v>
      </c>
      <c r="I1" s="20" t="s">
        <v>103</v>
      </c>
      <c r="J1" s="31" t="s">
        <v>104</v>
      </c>
      <c r="K1" s="20" t="s">
        <v>51</v>
      </c>
      <c r="L1" s="55" t="s">
        <v>99</v>
      </c>
      <c r="M1" s="28" t="s">
        <v>100</v>
      </c>
      <c r="N1" s="302" t="s">
        <v>331</v>
      </c>
      <c r="S1" s="592" t="s">
        <v>240</v>
      </c>
      <c r="T1" s="592"/>
    </row>
    <row r="2" spans="1:20" ht="25.5">
      <c r="A2" s="295" t="s">
        <v>173</v>
      </c>
      <c r="C2" s="325">
        <v>2017</v>
      </c>
      <c r="D2" s="21" t="s">
        <v>18</v>
      </c>
      <c r="E2" s="22" t="s">
        <v>34</v>
      </c>
      <c r="F2" s="22" t="s">
        <v>57</v>
      </c>
      <c r="G2" s="22" t="s">
        <v>46</v>
      </c>
      <c r="H2" s="22" t="s">
        <v>74</v>
      </c>
      <c r="I2" s="24"/>
      <c r="J2" s="57">
        <v>52</v>
      </c>
      <c r="K2" s="20" t="s">
        <v>52</v>
      </c>
      <c r="L2" s="55"/>
      <c r="M2" s="29" t="s">
        <v>226</v>
      </c>
      <c r="N2" s="303" t="s">
        <v>332</v>
      </c>
      <c r="S2" s="250" t="s">
        <v>241</v>
      </c>
      <c r="T2" s="251" t="s">
        <v>242</v>
      </c>
    </row>
    <row r="3" spans="1:20" ht="78.75">
      <c r="A3" s="295" t="s">
        <v>174</v>
      </c>
      <c r="C3" s="325">
        <v>2018</v>
      </c>
      <c r="D3" s="21" t="s">
        <v>19</v>
      </c>
      <c r="E3" s="22" t="s">
        <v>35</v>
      </c>
      <c r="F3" s="22" t="s">
        <v>58</v>
      </c>
      <c r="G3" s="22" t="s">
        <v>47</v>
      </c>
      <c r="H3" s="22" t="s">
        <v>71</v>
      </c>
      <c r="I3" s="24" t="s">
        <v>102</v>
      </c>
      <c r="J3" s="54" t="s">
        <v>105</v>
      </c>
      <c r="K3" s="20" t="s">
        <v>53</v>
      </c>
      <c r="L3" s="55"/>
      <c r="M3" s="29" t="s">
        <v>227</v>
      </c>
      <c r="N3" s="303" t="s">
        <v>333</v>
      </c>
      <c r="S3" s="252" t="s">
        <v>338</v>
      </c>
      <c r="T3" s="301" t="str">
        <f>Титульный!E5</f>
        <v>Информация о выводе объектов теплоснабжения из эксплуатации и основаниях ограничения, прекращения подачи тепловой энергии потребителям</v>
      </c>
    </row>
    <row r="4" spans="1:20" ht="42.75">
      <c r="A4" s="295" t="s">
        <v>277</v>
      </c>
      <c r="C4" s="325">
        <v>2019</v>
      </c>
      <c r="E4" s="22" t="s">
        <v>36</v>
      </c>
      <c r="F4" s="22" t="s">
        <v>59</v>
      </c>
      <c r="H4" s="22" t="s">
        <v>72</v>
      </c>
      <c r="I4" s="24"/>
      <c r="J4" s="57">
        <v>104</v>
      </c>
      <c r="K4" s="20" t="s">
        <v>54</v>
      </c>
      <c r="L4" s="55"/>
      <c r="M4" s="29"/>
      <c r="N4" s="303" t="s">
        <v>334</v>
      </c>
    </row>
    <row r="5" spans="1:20" ht="42.75">
      <c r="A5" s="295" t="s">
        <v>216</v>
      </c>
      <c r="C5" s="325">
        <v>2020</v>
      </c>
      <c r="E5" s="22" t="s">
        <v>37</v>
      </c>
      <c r="F5" s="22" t="s">
        <v>60</v>
      </c>
      <c r="K5" s="20" t="s">
        <v>55</v>
      </c>
      <c r="L5" s="55"/>
      <c r="M5" s="29"/>
      <c r="N5" s="303" t="s">
        <v>335</v>
      </c>
    </row>
    <row r="6" spans="1:20">
      <c r="A6" s="295" t="s">
        <v>203</v>
      </c>
      <c r="C6" s="325">
        <v>2021</v>
      </c>
      <c r="E6" s="22" t="s">
        <v>38</v>
      </c>
      <c r="F6" s="24"/>
      <c r="K6" s="58"/>
      <c r="L6" s="58"/>
    </row>
    <row r="7" spans="1:20" ht="12.75">
      <c r="A7" s="295" t="s">
        <v>278</v>
      </c>
      <c r="C7" s="325">
        <v>2022</v>
      </c>
      <c r="E7" s="22" t="s">
        <v>39</v>
      </c>
      <c r="F7" s="24"/>
      <c r="K7" s="65"/>
      <c r="L7" s="58"/>
    </row>
    <row r="8" spans="1:20">
      <c r="A8" s="295" t="s">
        <v>279</v>
      </c>
      <c r="C8" s="325">
        <v>2023</v>
      </c>
      <c r="E8" s="22" t="s">
        <v>40</v>
      </c>
      <c r="F8" s="24"/>
      <c r="K8" s="66" t="s">
        <v>127</v>
      </c>
    </row>
    <row r="9" spans="1:20">
      <c r="A9" s="295" t="s">
        <v>175</v>
      </c>
      <c r="C9" s="325">
        <v>2024</v>
      </c>
      <c r="E9" s="22" t="s">
        <v>41</v>
      </c>
      <c r="F9" s="24"/>
      <c r="K9" s="64"/>
    </row>
    <row r="10" spans="1:20" ht="12.75">
      <c r="A10" s="295" t="s">
        <v>280</v>
      </c>
      <c r="E10" s="22" t="s">
        <v>42</v>
      </c>
      <c r="F10" s="24"/>
      <c r="K10" s="65"/>
    </row>
    <row r="11" spans="1:20">
      <c r="A11" s="295" t="s">
        <v>281</v>
      </c>
      <c r="E11" s="22" t="s">
        <v>43</v>
      </c>
      <c r="F11" s="24"/>
      <c r="K11" s="67"/>
    </row>
    <row r="12" spans="1:20">
      <c r="A12" s="295" t="s">
        <v>282</v>
      </c>
      <c r="E12" s="22" t="s">
        <v>44</v>
      </c>
      <c r="F12" s="24"/>
    </row>
    <row r="13" spans="1:20">
      <c r="A13" s="295" t="s">
        <v>283</v>
      </c>
      <c r="E13" s="22" t="s">
        <v>45</v>
      </c>
      <c r="F13" s="24"/>
    </row>
    <row r="14" spans="1:20">
      <c r="A14" s="295" t="s">
        <v>284</v>
      </c>
    </row>
    <row r="15" spans="1:20">
      <c r="A15" s="295" t="s">
        <v>212</v>
      </c>
    </row>
    <row r="16" spans="1:20">
      <c r="A16" s="295" t="s">
        <v>204</v>
      </c>
      <c r="C16" s="142"/>
      <c r="D16" s="135"/>
      <c r="E16" s="135"/>
      <c r="G16" s="185" t="s">
        <v>165</v>
      </c>
    </row>
    <row r="17" spans="1:7">
      <c r="A17" s="295" t="s">
        <v>285</v>
      </c>
      <c r="C17" s="136" t="s">
        <v>131</v>
      </c>
      <c r="D17" s="137" t="str">
        <f>IF(f_year = "","", IF(LEN(f_quart)=0,"",IF(f_quart="I квартал", "01.01."&amp;f_year,IF(f_quart="II квартал","01.04."&amp;f_year,(IF(f_quart="III квартал", "01.07."&amp;f_year,"01.10."&amp;f_year)))) ))</f>
        <v>01.04.2023</v>
      </c>
      <c r="E17" s="137" t="str">
        <f>IF(f_year = "","", IF(LEN(f_quart)=0,"",IF(f_quart="I квартал", "31.03."&amp; f_year,IF(f_quart="II квартал","30.06."&amp; f_year,(IF(f_quart="III квартал", "30.09."&amp; f_year,"31.12."&amp; f_year)))) ))</f>
        <v>30.06.2023</v>
      </c>
      <c r="G17" s="186" t="s">
        <v>1260</v>
      </c>
    </row>
    <row r="18" spans="1:7">
      <c r="A18" s="295" t="s">
        <v>286</v>
      </c>
      <c r="C18" s="138"/>
      <c r="D18" s="139"/>
      <c r="E18" s="139"/>
      <c r="G18" s="142"/>
    </row>
    <row r="19" spans="1:7" ht="22.5">
      <c r="A19" s="295" t="s">
        <v>287</v>
      </c>
      <c r="C19" s="142"/>
      <c r="D19" s="135"/>
      <c r="E19" s="135"/>
      <c r="G19" s="185" t="s">
        <v>168</v>
      </c>
    </row>
    <row r="20" spans="1:7" ht="22.5">
      <c r="A20" s="295" t="s">
        <v>176</v>
      </c>
      <c r="C20" s="140" t="s">
        <v>132</v>
      </c>
      <c r="D20" s="141"/>
      <c r="E20" s="141"/>
      <c r="G20" s="66" t="b">
        <v>1</v>
      </c>
    </row>
    <row r="21" spans="1:7">
      <c r="A21" s="295" t="s">
        <v>177</v>
      </c>
    </row>
    <row r="22" spans="1:7">
      <c r="A22" s="295" t="s">
        <v>178</v>
      </c>
    </row>
    <row r="23" spans="1:7">
      <c r="A23" s="295" t="s">
        <v>288</v>
      </c>
    </row>
    <row r="24" spans="1:7">
      <c r="A24" s="295" t="s">
        <v>289</v>
      </c>
    </row>
    <row r="25" spans="1:7">
      <c r="A25" s="295" t="s">
        <v>179</v>
      </c>
    </row>
    <row r="26" spans="1:7">
      <c r="A26" s="295" t="s">
        <v>290</v>
      </c>
    </row>
    <row r="27" spans="1:7">
      <c r="A27" s="295" t="s">
        <v>180</v>
      </c>
    </row>
    <row r="28" spans="1:7">
      <c r="A28" s="295" t="s">
        <v>213</v>
      </c>
    </row>
    <row r="29" spans="1:7">
      <c r="A29" s="295" t="s">
        <v>205</v>
      </c>
    </row>
    <row r="30" spans="1:7">
      <c r="A30" s="295" t="s">
        <v>291</v>
      </c>
    </row>
    <row r="31" spans="1:7">
      <c r="A31" s="295" t="s">
        <v>292</v>
      </c>
    </row>
    <row r="32" spans="1:7">
      <c r="A32" s="295" t="s">
        <v>181</v>
      </c>
    </row>
    <row r="33" spans="1:1">
      <c r="A33" s="295" t="s">
        <v>293</v>
      </c>
    </row>
    <row r="34" spans="1:1">
      <c r="A34" s="295" t="s">
        <v>294</v>
      </c>
    </row>
    <row r="35" spans="1:1">
      <c r="A35" s="295" t="s">
        <v>295</v>
      </c>
    </row>
    <row r="36" spans="1:1">
      <c r="A36" s="295" t="s">
        <v>296</v>
      </c>
    </row>
    <row r="37" spans="1:1">
      <c r="A37" s="295" t="s">
        <v>297</v>
      </c>
    </row>
    <row r="38" spans="1:1">
      <c r="A38" s="295" t="s">
        <v>206</v>
      </c>
    </row>
    <row r="39" spans="1:1">
      <c r="A39" s="295" t="s">
        <v>298</v>
      </c>
    </row>
    <row r="40" spans="1:1">
      <c r="A40" s="295" t="s">
        <v>182</v>
      </c>
    </row>
    <row r="41" spans="1:1">
      <c r="A41" s="295" t="s">
        <v>183</v>
      </c>
    </row>
    <row r="42" spans="1:1">
      <c r="A42" s="295" t="s">
        <v>184</v>
      </c>
    </row>
    <row r="43" spans="1:1">
      <c r="A43" s="295" t="s">
        <v>299</v>
      </c>
    </row>
    <row r="44" spans="1:1">
      <c r="A44" s="295" t="s">
        <v>300</v>
      </c>
    </row>
    <row r="45" spans="1:1">
      <c r="A45" s="295" t="s">
        <v>207</v>
      </c>
    </row>
    <row r="46" spans="1:1">
      <c r="A46" s="295" t="s">
        <v>301</v>
      </c>
    </row>
    <row r="47" spans="1:1">
      <c r="A47" s="295" t="s">
        <v>302</v>
      </c>
    </row>
    <row r="48" spans="1:1">
      <c r="A48" s="295" t="s">
        <v>303</v>
      </c>
    </row>
    <row r="49" spans="1:1">
      <c r="A49" s="295" t="s">
        <v>304</v>
      </c>
    </row>
    <row r="50" spans="1:1">
      <c r="A50" s="295" t="s">
        <v>185</v>
      </c>
    </row>
    <row r="51" spans="1:1">
      <c r="A51" s="295" t="s">
        <v>186</v>
      </c>
    </row>
    <row r="52" spans="1:1">
      <c r="A52" s="295" t="s">
        <v>214</v>
      </c>
    </row>
    <row r="53" spans="1:1">
      <c r="A53" s="295" t="s">
        <v>305</v>
      </c>
    </row>
    <row r="54" spans="1:1">
      <c r="A54" s="295" t="s">
        <v>217</v>
      </c>
    </row>
    <row r="55" spans="1:1">
      <c r="A55" s="295" t="s">
        <v>187</v>
      </c>
    </row>
    <row r="56" spans="1:1">
      <c r="A56" s="295" t="s">
        <v>306</v>
      </c>
    </row>
    <row r="57" spans="1:1">
      <c r="A57" s="295" t="s">
        <v>188</v>
      </c>
    </row>
    <row r="58" spans="1:1">
      <c r="A58" s="295" t="s">
        <v>307</v>
      </c>
    </row>
    <row r="59" spans="1:1">
      <c r="A59" s="295" t="s">
        <v>308</v>
      </c>
    </row>
    <row r="60" spans="1:1">
      <c r="A60" s="295" t="s">
        <v>309</v>
      </c>
    </row>
    <row r="61" spans="1:1">
      <c r="A61" s="295" t="s">
        <v>310</v>
      </c>
    </row>
    <row r="62" spans="1:1">
      <c r="A62" s="295" t="s">
        <v>208</v>
      </c>
    </row>
    <row r="63" spans="1:1">
      <c r="A63" s="295" t="s">
        <v>311</v>
      </c>
    </row>
    <row r="64" spans="1:1">
      <c r="A64" s="295" t="s">
        <v>312</v>
      </c>
    </row>
    <row r="65" spans="1:1">
      <c r="A65" s="295" t="s">
        <v>218</v>
      </c>
    </row>
    <row r="66" spans="1:1">
      <c r="A66" s="295" t="s">
        <v>209</v>
      </c>
    </row>
    <row r="67" spans="1:1">
      <c r="A67" s="295" t="s">
        <v>189</v>
      </c>
    </row>
    <row r="68" spans="1:1">
      <c r="A68" s="295" t="s">
        <v>313</v>
      </c>
    </row>
    <row r="69" spans="1:1">
      <c r="A69" s="295" t="s">
        <v>314</v>
      </c>
    </row>
    <row r="70" spans="1:1">
      <c r="A70" s="295" t="s">
        <v>315</v>
      </c>
    </row>
    <row r="71" spans="1:1">
      <c r="A71" s="295" t="s">
        <v>316</v>
      </c>
    </row>
    <row r="72" spans="1:1">
      <c r="A72" s="295" t="s">
        <v>190</v>
      </c>
    </row>
    <row r="73" spans="1:1">
      <c r="A73" s="295" t="s">
        <v>317</v>
      </c>
    </row>
    <row r="74" spans="1:1">
      <c r="A74" s="295" t="s">
        <v>191</v>
      </c>
    </row>
    <row r="75" spans="1:1">
      <c r="A75" s="295" t="s">
        <v>192</v>
      </c>
    </row>
    <row r="76" spans="1:1">
      <c r="A76" s="295" t="s">
        <v>193</v>
      </c>
    </row>
    <row r="77" spans="1:1">
      <c r="A77" s="295" t="s">
        <v>194</v>
      </c>
    </row>
    <row r="78" spans="1:1">
      <c r="A78" s="295" t="s">
        <v>210</v>
      </c>
    </row>
    <row r="79" spans="1:1">
      <c r="A79" s="295" t="s">
        <v>215</v>
      </c>
    </row>
    <row r="80" spans="1:1">
      <c r="A80" s="295" t="s">
        <v>195</v>
      </c>
    </row>
    <row r="81" spans="1:1">
      <c r="A81" s="295" t="s">
        <v>196</v>
      </c>
    </row>
    <row r="82" spans="1:1">
      <c r="A82" s="295" t="s">
        <v>219</v>
      </c>
    </row>
    <row r="83" spans="1:1">
      <c r="A83" s="295" t="s">
        <v>318</v>
      </c>
    </row>
    <row r="84" spans="1:1">
      <c r="A84" s="295" t="s">
        <v>211</v>
      </c>
    </row>
    <row r="85" spans="1:1">
      <c r="A85" s="295" t="s">
        <v>319</v>
      </c>
    </row>
    <row r="86" spans="1:1">
      <c r="A86" s="295" t="s">
        <v>320</v>
      </c>
    </row>
    <row r="87" spans="1:1">
      <c r="A87" s="295" t="s">
        <v>321</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
  <sheetViews>
    <sheetView showGridLines="0" zoomScaleNormal="100" workbookViewId="0"/>
  </sheetViews>
  <sheetFormatPr defaultRowHeight="12.75"/>
  <cols>
    <col min="1" max="16384" width="9.140625" style="144"/>
  </cols>
  <sheetData>
    <row r="2" spans="1:1">
      <c r="A2" s="296">
        <f>IF('Сведения об изменении'!$E$13="",1,0)</f>
        <v>1</v>
      </c>
    </row>
    <row r="3" spans="1:1">
      <c r="A3" s="296">
        <f>IF(Дифференциация!$E$22="",1,0)</f>
        <v>0</v>
      </c>
    </row>
    <row r="4" spans="1:1">
      <c r="A4" s="329">
        <f>IF(Территории!$E$12="",1,0)</f>
        <v>0</v>
      </c>
    </row>
    <row r="5" spans="1:1">
      <c r="A5" s="329">
        <f>IF(Территории!$E$17="",1,0)</f>
        <v>0</v>
      </c>
    </row>
    <row r="6" spans="1:1">
      <c r="A6" s="329">
        <f>IF(Территории!$E$22="",1,0)</f>
        <v>0</v>
      </c>
    </row>
    <row r="7" spans="1:1">
      <c r="A7" s="329">
        <f>IF(Территории!$E$27="",1,0)</f>
        <v>0</v>
      </c>
    </row>
    <row r="8" spans="1:1">
      <c r="A8" s="329">
        <f>IF(Дифференциация!$I$22="",1,0)</f>
        <v>0</v>
      </c>
    </row>
    <row r="9" spans="1:1">
      <c r="A9" s="329">
        <f>IF(Дифференциация!$I$24="",1,0)</f>
        <v>0</v>
      </c>
    </row>
    <row r="10" spans="1:1">
      <c r="A10" s="329">
        <f>IF(Дифференциация!$J$24="",1,0)</f>
        <v>0</v>
      </c>
    </row>
    <row r="11" spans="1:1">
      <c r="A11" s="329">
        <f>IF(Дифференциация!$I$26="",1,0)</f>
        <v>0</v>
      </c>
    </row>
    <row r="12" spans="1:1">
      <c r="A12" s="329">
        <f>IF(Дифференциация!$J$26="",1,0)</f>
        <v>0</v>
      </c>
    </row>
    <row r="13" spans="1:1">
      <c r="A13" s="329">
        <f>IF(Дифференциация!$I$28="",1,0)</f>
        <v>0</v>
      </c>
    </row>
    <row r="14" spans="1:1">
      <c r="A14" s="329">
        <f>IF(Дифференциация!$J$28="",1,0)</f>
        <v>0</v>
      </c>
    </row>
    <row r="15" spans="1:1">
      <c r="A15" s="329">
        <f>IF(Дифференциация!$M$28="",1,0)</f>
        <v>0</v>
      </c>
    </row>
    <row r="16" spans="1:1">
      <c r="A16" s="462">
        <f>IF(Дифференциация!$M$29="",1,0)</f>
        <v>0</v>
      </c>
    </row>
    <row r="17" spans="1:1">
      <c r="A17" s="462">
        <f>IF('Форма 4.11'!$G$36="",1,0)</f>
        <v>0</v>
      </c>
    </row>
    <row r="18" spans="1:1">
      <c r="A18" s="462">
        <f>IF('Форма 4.11'!$G$35="",1,0)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06" customWidth="1"/>
    <col min="2" max="2" width="87.28515625" style="72" customWidth="1"/>
    <col min="3" max="3" width="9.140625" style="106"/>
    <col min="4" max="4" width="109.140625" style="106" customWidth="1"/>
    <col min="5" max="16384" width="9.140625" style="106"/>
  </cols>
  <sheetData>
    <row r="1" spans="1:11" ht="14.25">
      <c r="B1" s="156" t="s">
        <v>153</v>
      </c>
      <c r="C1" s="146"/>
      <c r="D1" s="594"/>
      <c r="E1" s="594"/>
      <c r="F1" s="594"/>
      <c r="G1" s="594"/>
      <c r="H1" s="594"/>
      <c r="I1" s="594"/>
      <c r="J1" s="594"/>
      <c r="K1" s="594"/>
    </row>
    <row r="2" spans="1:11" ht="14.25">
      <c r="A2" s="146">
        <v>1</v>
      </c>
      <c r="B2" s="157" t="s">
        <v>146</v>
      </c>
      <c r="C2" s="146"/>
      <c r="D2" s="594"/>
      <c r="E2" s="594"/>
      <c r="F2" s="594"/>
      <c r="G2" s="594"/>
      <c r="H2" s="594"/>
      <c r="I2" s="594"/>
      <c r="J2" s="594"/>
      <c r="K2" s="594"/>
    </row>
    <row r="3" spans="1:11" ht="22.5">
      <c r="A3" s="146">
        <v>2</v>
      </c>
      <c r="B3" s="157" t="s">
        <v>147</v>
      </c>
      <c r="C3" s="146"/>
      <c r="D3" s="595"/>
      <c r="E3" s="595"/>
      <c r="F3" s="595"/>
      <c r="G3" s="595"/>
      <c r="H3" s="595"/>
      <c r="I3" s="595"/>
      <c r="J3" s="595"/>
      <c r="K3" s="595"/>
    </row>
    <row r="4" spans="1:11" ht="14.25">
      <c r="B4" s="156" t="s">
        <v>154</v>
      </c>
      <c r="C4" s="146"/>
      <c r="D4" s="596"/>
      <c r="E4" s="595"/>
      <c r="F4" s="595"/>
      <c r="G4" s="595"/>
      <c r="H4" s="595"/>
      <c r="I4" s="595"/>
      <c r="J4" s="595"/>
      <c r="K4" s="595"/>
    </row>
    <row r="5" spans="1:11" ht="33.75">
      <c r="A5" s="146">
        <v>1</v>
      </c>
      <c r="B5" s="157" t="s">
        <v>197</v>
      </c>
      <c r="C5" s="146"/>
      <c r="D5" s="593"/>
      <c r="E5" s="593"/>
      <c r="F5" s="593"/>
      <c r="G5" s="593"/>
      <c r="H5" s="593"/>
      <c r="I5" s="593"/>
      <c r="J5" s="593"/>
      <c r="K5" s="593"/>
    </row>
    <row r="6" spans="1:11" ht="22.5">
      <c r="A6" s="146">
        <v>2</v>
      </c>
      <c r="B6" s="157" t="s">
        <v>152</v>
      </c>
    </row>
    <row r="7" spans="1:11" ht="22.5">
      <c r="A7" s="146">
        <v>3</v>
      </c>
      <c r="B7" s="157" t="s">
        <v>328</v>
      </c>
    </row>
    <row r="8" spans="1:11" ht="56.25">
      <c r="A8" s="146">
        <v>4</v>
      </c>
      <c r="B8" s="157" t="s">
        <v>329</v>
      </c>
    </row>
    <row r="9" spans="1:11">
      <c r="B9" s="156" t="s">
        <v>124</v>
      </c>
    </row>
    <row r="10" spans="1:11" ht="22.5">
      <c r="A10" s="146">
        <v>1</v>
      </c>
      <c r="B10" s="157" t="s">
        <v>122</v>
      </c>
    </row>
    <row r="11" spans="1:11">
      <c r="B11" s="72" t="s">
        <v>129</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3" customWidth="1"/>
    <col min="2" max="3" width="10" style="53" customWidth="1"/>
    <col min="4" max="4" width="10.140625" style="53" bestFit="1" customWidth="1"/>
    <col min="5" max="5" width="67.7109375" style="53" customWidth="1"/>
    <col min="6" max="6" width="88.7109375" style="53" customWidth="1"/>
    <col min="7" max="7" width="123.85546875" style="53" customWidth="1"/>
    <col min="8" max="9" width="20.7109375" style="53" customWidth="1"/>
    <col min="10" max="10" width="24.28515625" style="53" customWidth="1"/>
    <col min="11" max="11" width="9.140625" style="53"/>
    <col min="12" max="12" width="7.7109375" style="53" customWidth="1"/>
    <col min="13" max="13" width="32.42578125" style="53" customWidth="1"/>
    <col min="14" max="14" width="9.140625" style="53"/>
    <col min="15" max="20" width="9.85546875" style="53" customWidth="1"/>
    <col min="21" max="21" width="9.85546875" style="210" customWidth="1"/>
    <col min="22" max="24" width="9.85546875" style="53" customWidth="1"/>
    <col min="25" max="16384" width="9.140625" style="53"/>
  </cols>
  <sheetData>
    <row r="3" spans="1:83">
      <c r="A3" s="17" t="s">
        <v>117</v>
      </c>
      <c r="B3" s="17"/>
      <c r="C3" s="17"/>
      <c r="D3" s="17"/>
      <c r="E3" s="17"/>
      <c r="F3" s="17"/>
      <c r="G3" s="17"/>
      <c r="H3" s="17"/>
      <c r="I3" s="17"/>
      <c r="J3" s="17"/>
      <c r="K3" s="17"/>
      <c r="L3" s="17"/>
      <c r="M3" s="17"/>
      <c r="N3" s="17"/>
      <c r="O3" s="17"/>
      <c r="P3" s="17"/>
      <c r="Q3" s="17"/>
      <c r="R3" s="17"/>
      <c r="S3" s="17"/>
      <c r="T3" s="17"/>
      <c r="U3" s="209"/>
      <c r="V3" s="17"/>
      <c r="W3" s="17"/>
    </row>
    <row r="5" spans="1:83" ht="15" customHeight="1">
      <c r="D5" s="194"/>
      <c r="E5" s="196"/>
    </row>
    <row r="7" spans="1:83">
      <c r="A7" s="17" t="s">
        <v>239</v>
      </c>
      <c r="B7" s="17"/>
      <c r="C7" s="17"/>
      <c r="D7" s="17"/>
      <c r="E7" s="17"/>
      <c r="F7" s="17"/>
      <c r="G7" s="17"/>
      <c r="H7" s="17"/>
      <c r="I7" s="17"/>
      <c r="J7" s="17"/>
      <c r="K7" s="17"/>
      <c r="L7" s="17"/>
      <c r="M7" s="17"/>
      <c r="N7" s="17"/>
      <c r="O7" s="17"/>
      <c r="P7" s="17"/>
      <c r="Q7" s="17"/>
      <c r="R7" s="17"/>
      <c r="S7" s="17"/>
      <c r="T7" s="17"/>
      <c r="U7" s="209"/>
      <c r="V7" s="17"/>
      <c r="W7" s="17"/>
    </row>
    <row r="9" spans="1:83" s="74" customFormat="1" ht="15" customHeight="1">
      <c r="C9" s="105"/>
      <c r="D9" s="194"/>
      <c r="E9" s="195"/>
      <c r="U9" s="207"/>
    </row>
    <row r="13" spans="1:83">
      <c r="A13" s="17" t="s">
        <v>170</v>
      </c>
      <c r="B13" s="17"/>
      <c r="C13" s="17"/>
      <c r="D13" s="17"/>
      <c r="E13" s="17"/>
      <c r="F13" s="17"/>
      <c r="G13" s="17"/>
      <c r="H13" s="17"/>
      <c r="I13" s="17"/>
      <c r="J13" s="17"/>
      <c r="K13" s="17"/>
      <c r="L13" s="17"/>
      <c r="M13" s="17"/>
      <c r="N13" s="17"/>
      <c r="O13" s="17"/>
      <c r="P13" s="17"/>
      <c r="Q13" s="17"/>
      <c r="R13" s="17"/>
      <c r="S13" s="17"/>
      <c r="T13" s="17"/>
      <c r="U13" s="209"/>
      <c r="V13" s="17"/>
      <c r="W13" s="17"/>
    </row>
    <row r="14" spans="1:83">
      <c r="D14" s="258"/>
      <c r="E14" s="258"/>
      <c r="F14" s="258"/>
      <c r="G14" s="258"/>
      <c r="H14" s="258"/>
      <c r="I14" s="258"/>
      <c r="J14" s="258"/>
      <c r="K14" s="258"/>
      <c r="L14" s="258"/>
    </row>
    <row r="15" spans="1:83" s="63" customFormat="1" ht="15" customHeight="1">
      <c r="A15" s="34"/>
      <c r="B15" s="159" t="s">
        <v>149</v>
      </c>
      <c r="C15" s="597"/>
      <c r="D15" s="522">
        <v>1</v>
      </c>
      <c r="E15" s="598"/>
      <c r="F15" s="259"/>
      <c r="G15" s="218">
        <v>0</v>
      </c>
      <c r="H15" s="260"/>
      <c r="I15" s="158"/>
      <c r="J15" s="261" t="s">
        <v>250</v>
      </c>
      <c r="K15" s="169"/>
      <c r="L15" s="189"/>
      <c r="M15" s="255">
        <f>mergeValue(H15)</f>
        <v>0</v>
      </c>
      <c r="N15" s="254"/>
      <c r="O15" s="254"/>
      <c r="P15" s="255" t="str">
        <f t="array" ref="P15">IF(ISERROR(MATCH(MID(Q15,1,250),MID(note_ter,1,250),0)),"n","y")</f>
        <v>y</v>
      </c>
      <c r="Q15" s="254"/>
      <c r="R15" s="255" t="str">
        <f>K15&amp;"("&amp;L15&amp;")"</f>
        <v>()</v>
      </c>
      <c r="S15" s="159"/>
      <c r="T15" s="159"/>
      <c r="U15" s="203"/>
      <c r="V15" s="159"/>
      <c r="W15" s="159"/>
      <c r="X15" s="159"/>
      <c r="Y15" s="115"/>
      <c r="Z15" s="115"/>
      <c r="AA15" s="211"/>
      <c r="AB15" s="211"/>
      <c r="AC15" s="211"/>
      <c r="AD15" s="211"/>
      <c r="AE15" s="211"/>
      <c r="AF15" s="211"/>
      <c r="AG15" s="211"/>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c r="BI15" s="211"/>
      <c r="BJ15" s="211"/>
      <c r="BK15" s="211"/>
      <c r="BL15" s="211"/>
      <c r="BM15" s="211"/>
      <c r="BN15" s="211"/>
      <c r="BO15" s="211"/>
      <c r="BP15" s="211"/>
      <c r="BQ15" s="211"/>
      <c r="BR15" s="211"/>
      <c r="BS15" s="211"/>
      <c r="BT15" s="211"/>
      <c r="BU15" s="211"/>
      <c r="BV15" s="115"/>
      <c r="BW15" s="115"/>
      <c r="BX15" s="115"/>
      <c r="BY15" s="115"/>
      <c r="BZ15" s="115"/>
      <c r="CA15" s="115"/>
      <c r="CB15" s="115"/>
      <c r="CC15" s="115"/>
      <c r="CD15" s="115"/>
      <c r="CE15" s="115"/>
    </row>
    <row r="16" spans="1:83" s="63" customFormat="1" ht="15" customHeight="1">
      <c r="A16" s="34"/>
      <c r="B16" s="34"/>
      <c r="C16" s="597"/>
      <c r="D16" s="522"/>
      <c r="E16" s="598"/>
      <c r="F16" s="158"/>
      <c r="G16" s="164"/>
      <c r="H16" s="169" t="s">
        <v>50</v>
      </c>
      <c r="I16" s="164"/>
      <c r="J16" s="164"/>
      <c r="K16" s="188"/>
      <c r="L16" s="189"/>
      <c r="M16" s="254"/>
      <c r="N16" s="254"/>
      <c r="O16" s="254"/>
      <c r="P16" s="254"/>
      <c r="Q16" s="255"/>
      <c r="R16" s="254"/>
      <c r="S16" s="159"/>
      <c r="T16" s="159"/>
      <c r="U16" s="203"/>
      <c r="V16" s="159"/>
      <c r="W16" s="159"/>
      <c r="X16" s="159"/>
      <c r="Y16" s="115"/>
      <c r="Z16" s="115"/>
      <c r="AA16" s="211"/>
      <c r="AB16" s="211"/>
      <c r="AC16" s="211"/>
      <c r="AD16" s="211"/>
      <c r="AE16" s="211"/>
      <c r="AF16" s="211"/>
      <c r="AG16" s="211"/>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c r="BI16" s="211"/>
      <c r="BJ16" s="211"/>
      <c r="BK16" s="211"/>
      <c r="BL16" s="211"/>
      <c r="BM16" s="211"/>
      <c r="BN16" s="211"/>
      <c r="BO16" s="211"/>
      <c r="BP16" s="211"/>
      <c r="BQ16" s="211"/>
      <c r="BR16" s="211"/>
      <c r="BS16" s="211"/>
      <c r="BT16" s="211"/>
      <c r="BU16" s="211"/>
      <c r="BV16" s="115"/>
      <c r="BW16" s="115"/>
      <c r="BX16" s="115"/>
      <c r="BY16" s="115"/>
      <c r="BZ16" s="115"/>
      <c r="CA16" s="115"/>
      <c r="CB16" s="115"/>
      <c r="CC16" s="115"/>
      <c r="CD16" s="115"/>
      <c r="CE16" s="115"/>
    </row>
    <row r="17" spans="1:83">
      <c r="Q17" s="197"/>
    </row>
    <row r="18" spans="1:83">
      <c r="A18" s="17" t="s">
        <v>171</v>
      </c>
      <c r="B18" s="17"/>
      <c r="C18" s="17"/>
      <c r="D18" s="17"/>
      <c r="E18" s="17"/>
      <c r="F18" s="17"/>
      <c r="G18" s="17"/>
      <c r="H18" s="17"/>
      <c r="I18" s="17"/>
      <c r="J18" s="17"/>
      <c r="K18" s="17"/>
      <c r="L18" s="17"/>
      <c r="M18" s="17"/>
      <c r="N18" s="17"/>
      <c r="O18" s="17"/>
      <c r="P18" s="17"/>
      <c r="Q18" s="198"/>
      <c r="R18" s="17"/>
      <c r="S18" s="17"/>
      <c r="T18" s="17"/>
      <c r="U18" s="209"/>
      <c r="V18" s="17"/>
      <c r="W18" s="17"/>
    </row>
    <row r="19" spans="1:83">
      <c r="F19" s="258"/>
      <c r="G19" s="258"/>
      <c r="H19" s="258"/>
      <c r="I19" s="258"/>
      <c r="J19" s="258"/>
      <c r="K19" s="258"/>
      <c r="L19" s="258"/>
      <c r="Q19" s="197"/>
    </row>
    <row r="20" spans="1:83" s="63" customFormat="1" ht="15" customHeight="1">
      <c r="A20" s="34"/>
      <c r="B20" s="159" t="s">
        <v>149</v>
      </c>
      <c r="C20" s="599"/>
      <c r="D20" s="68"/>
      <c r="E20" s="262"/>
      <c r="F20" s="600"/>
      <c r="G20" s="522">
        <v>0</v>
      </c>
      <c r="H20" s="607"/>
      <c r="I20" s="158"/>
      <c r="J20" s="261" t="s">
        <v>250</v>
      </c>
      <c r="K20" s="169"/>
      <c r="L20" s="189"/>
      <c r="M20" s="255">
        <f>mergeValue(H20)</f>
        <v>0</v>
      </c>
      <c r="N20" s="254"/>
      <c r="O20" s="254"/>
      <c r="P20" s="254"/>
      <c r="Q20" s="254"/>
      <c r="R20" s="255" t="str">
        <f>K20&amp;"("&amp;L20&amp;")"</f>
        <v>()</v>
      </c>
      <c r="S20" s="159"/>
      <c r="T20" s="159"/>
      <c r="U20" s="203"/>
      <c r="V20" s="159"/>
      <c r="W20" s="159"/>
      <c r="X20" s="159"/>
      <c r="Y20" s="115"/>
      <c r="Z20" s="115"/>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115"/>
      <c r="BW20" s="115"/>
      <c r="BX20" s="115"/>
      <c r="BY20" s="115"/>
      <c r="BZ20" s="115"/>
      <c r="CA20" s="115"/>
      <c r="CB20" s="115"/>
      <c r="CC20" s="115"/>
      <c r="CD20" s="115"/>
      <c r="CE20" s="115"/>
    </row>
    <row r="21" spans="1:83" s="63" customFormat="1" ht="15" customHeight="1">
      <c r="A21" s="34"/>
      <c r="B21" s="34"/>
      <c r="C21" s="599"/>
      <c r="D21" s="68"/>
      <c r="E21" s="262"/>
      <c r="F21" s="600"/>
      <c r="G21" s="522"/>
      <c r="H21" s="607"/>
      <c r="I21" s="164"/>
      <c r="J21" s="164"/>
      <c r="K21" s="169" t="s">
        <v>49</v>
      </c>
      <c r="L21" s="189"/>
      <c r="M21" s="254"/>
      <c r="N21" s="254"/>
      <c r="O21" s="254"/>
      <c r="P21" s="254"/>
      <c r="Q21" s="255"/>
      <c r="R21" s="254"/>
      <c r="S21" s="159"/>
      <c r="T21" s="159"/>
      <c r="U21" s="203"/>
      <c r="V21" s="159"/>
      <c r="W21" s="159"/>
      <c r="X21" s="159"/>
      <c r="Y21" s="115"/>
      <c r="Z21" s="115"/>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c r="BI21" s="211"/>
      <c r="BJ21" s="211"/>
      <c r="BK21" s="211"/>
      <c r="BL21" s="211"/>
      <c r="BM21" s="211"/>
      <c r="BN21" s="211"/>
      <c r="BO21" s="211"/>
      <c r="BP21" s="211"/>
      <c r="BQ21" s="211"/>
      <c r="BR21" s="211"/>
      <c r="BS21" s="211"/>
      <c r="BT21" s="211"/>
      <c r="BU21" s="211"/>
      <c r="BV21" s="115"/>
      <c r="BW21" s="115"/>
      <c r="BX21" s="115"/>
      <c r="BY21" s="115"/>
      <c r="BZ21" s="115"/>
      <c r="CA21" s="115"/>
      <c r="CB21" s="115"/>
      <c r="CC21" s="115"/>
      <c r="CD21" s="115"/>
      <c r="CE21" s="115"/>
    </row>
    <row r="22" spans="1:83">
      <c r="Q22" s="197"/>
    </row>
    <row r="23" spans="1:83">
      <c r="A23" s="17" t="s">
        <v>172</v>
      </c>
      <c r="B23" s="17"/>
      <c r="C23" s="17"/>
      <c r="D23" s="17"/>
      <c r="E23" s="17"/>
      <c r="F23" s="17"/>
      <c r="G23" s="17"/>
      <c r="H23" s="17"/>
      <c r="I23" s="17"/>
      <c r="J23" s="17"/>
      <c r="K23" s="17"/>
      <c r="L23" s="17"/>
      <c r="M23" s="17"/>
      <c r="N23" s="17"/>
      <c r="O23" s="17"/>
      <c r="P23" s="17"/>
      <c r="Q23" s="198"/>
      <c r="R23" s="17"/>
      <c r="S23" s="17"/>
      <c r="T23" s="17"/>
      <c r="U23" s="209"/>
      <c r="V23" s="17"/>
      <c r="W23" s="17"/>
    </row>
    <row r="24" spans="1:83">
      <c r="Q24" s="197"/>
    </row>
    <row r="25" spans="1:83" s="63" customFormat="1" ht="15" customHeight="1">
      <c r="A25" s="34"/>
      <c r="B25" s="159" t="s">
        <v>149</v>
      </c>
      <c r="C25" s="263"/>
      <c r="D25" s="53"/>
      <c r="E25" s="217"/>
      <c r="F25" s="53"/>
      <c r="G25" s="53"/>
      <c r="H25" s="53"/>
      <c r="I25" s="219"/>
      <c r="J25" s="218">
        <v>0</v>
      </c>
      <c r="K25" s="264"/>
      <c r="L25" s="160"/>
      <c r="M25" s="255">
        <f>mergeValue(H25)</f>
        <v>0</v>
      </c>
      <c r="N25" s="254"/>
      <c r="O25" s="254"/>
      <c r="P25" s="254"/>
      <c r="Q25" s="254"/>
      <c r="R25" s="255" t="str">
        <f>K25&amp;" ("&amp;L25&amp;")"</f>
        <v xml:space="preserve"> ()</v>
      </c>
      <c r="S25" s="159"/>
      <c r="T25" s="159"/>
      <c r="U25" s="203"/>
      <c r="V25" s="159"/>
      <c r="W25" s="159"/>
      <c r="X25" s="159"/>
      <c r="Y25" s="115"/>
      <c r="Z25" s="115"/>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c r="BI25" s="211"/>
      <c r="BJ25" s="211"/>
      <c r="BK25" s="211"/>
      <c r="BL25" s="211"/>
      <c r="BM25" s="211"/>
      <c r="BN25" s="211"/>
      <c r="BO25" s="211"/>
      <c r="BP25" s="211"/>
      <c r="BQ25" s="211"/>
      <c r="BR25" s="211"/>
      <c r="BS25" s="211"/>
      <c r="BT25" s="211"/>
      <c r="BU25" s="211"/>
      <c r="BV25" s="115"/>
      <c r="BW25" s="115"/>
      <c r="BX25" s="115"/>
      <c r="BY25" s="115"/>
      <c r="BZ25" s="115"/>
      <c r="CA25" s="115"/>
      <c r="CB25" s="115"/>
      <c r="CC25" s="115"/>
      <c r="CD25" s="115"/>
      <c r="CE25" s="115"/>
    </row>
    <row r="26" spans="1:83" customFormat="1" ht="17.100000000000001" customHeight="1"/>
    <row r="27" spans="1:83">
      <c r="A27" s="17" t="s">
        <v>155</v>
      </c>
      <c r="B27" s="17"/>
      <c r="C27" s="17"/>
      <c r="D27" s="17"/>
      <c r="E27" s="17"/>
      <c r="F27" s="17"/>
      <c r="G27" s="17"/>
      <c r="H27" s="17"/>
      <c r="I27" s="17"/>
      <c r="J27" s="17"/>
      <c r="K27" s="17"/>
      <c r="L27" s="17"/>
      <c r="M27" s="17"/>
      <c r="N27" s="17"/>
      <c r="O27" s="17"/>
      <c r="P27" s="17"/>
      <c r="Q27" s="17"/>
      <c r="R27" s="17"/>
      <c r="S27" s="17"/>
      <c r="T27" s="17"/>
      <c r="U27" s="209"/>
      <c r="V27" s="17"/>
      <c r="W27" s="17"/>
    </row>
    <row r="29" spans="1:83" s="155" customFormat="1" ht="15" customHeight="1">
      <c r="A29" s="53"/>
      <c r="B29" s="53"/>
      <c r="C29" s="68"/>
      <c r="D29" s="552" t="s">
        <v>26</v>
      </c>
      <c r="E29" s="540"/>
      <c r="F29" s="540" t="s">
        <v>19</v>
      </c>
      <c r="G29" s="553"/>
      <c r="H29" s="522">
        <v>1</v>
      </c>
      <c r="I29" s="605"/>
      <c r="J29" s="540" t="s">
        <v>19</v>
      </c>
      <c r="K29" s="168"/>
      <c r="L29" s="163" t="s">
        <v>26</v>
      </c>
      <c r="M29" s="173"/>
      <c r="N29" s="151"/>
      <c r="O29" s="151"/>
      <c r="P29" s="151"/>
      <c r="Q29" s="151"/>
      <c r="R29" s="151"/>
      <c r="S29" s="151"/>
      <c r="T29" s="151"/>
      <c r="U29" s="204"/>
      <c r="V29" s="151"/>
      <c r="W29" s="151"/>
      <c r="X29" s="162"/>
      <c r="Y29" s="162" t="s">
        <v>145</v>
      </c>
      <c r="Z29" s="162">
        <v>1705000</v>
      </c>
      <c r="AA29" s="162"/>
      <c r="AB29" s="162"/>
      <c r="AC29" s="162"/>
      <c r="AD29" s="162"/>
      <c r="AE29" s="162"/>
      <c r="AF29" s="162"/>
      <c r="AG29" s="162"/>
      <c r="AH29" s="162"/>
      <c r="AI29" s="162"/>
      <c r="AJ29" s="162"/>
      <c r="AK29" s="162"/>
      <c r="AL29" s="162"/>
    </row>
    <row r="30" spans="1:83" s="155" customFormat="1" ht="15" customHeight="1">
      <c r="A30" s="53"/>
      <c r="B30" s="53"/>
      <c r="C30" s="68"/>
      <c r="D30" s="552"/>
      <c r="E30" s="540"/>
      <c r="F30" s="540"/>
      <c r="G30" s="554"/>
      <c r="H30" s="522"/>
      <c r="I30" s="606"/>
      <c r="J30" s="540"/>
      <c r="K30" s="158"/>
      <c r="L30" s="164"/>
      <c r="M30" s="172" t="s">
        <v>325</v>
      </c>
      <c r="N30" s="151"/>
      <c r="O30" s="151"/>
      <c r="P30" s="151"/>
      <c r="Q30" s="151"/>
      <c r="R30" s="151"/>
      <c r="S30" s="151"/>
      <c r="T30" s="151"/>
      <c r="U30" s="204"/>
      <c r="V30" s="151"/>
      <c r="W30" s="151"/>
      <c r="X30" s="162"/>
      <c r="Y30" s="162"/>
      <c r="Z30" s="162"/>
      <c r="AA30" s="162"/>
      <c r="AB30" s="162"/>
      <c r="AC30" s="162"/>
      <c r="AD30" s="162"/>
      <c r="AE30" s="162"/>
      <c r="AF30" s="162"/>
      <c r="AG30" s="162"/>
      <c r="AH30" s="162"/>
      <c r="AI30" s="162"/>
      <c r="AJ30" s="162"/>
      <c r="AK30" s="162"/>
      <c r="AL30" s="162"/>
    </row>
    <row r="31" spans="1:83" s="155" customFormat="1" ht="15" customHeight="1">
      <c r="A31" s="53"/>
      <c r="B31" s="53"/>
      <c r="C31" s="68"/>
      <c r="D31" s="552"/>
      <c r="E31" s="540"/>
      <c r="F31" s="540"/>
      <c r="G31" s="158"/>
      <c r="H31" s="164"/>
      <c r="I31" s="161" t="s">
        <v>200</v>
      </c>
      <c r="J31" s="164"/>
      <c r="K31" s="164"/>
      <c r="L31" s="164"/>
      <c r="M31" s="165"/>
      <c r="N31" s="151"/>
      <c r="O31" s="151"/>
      <c r="P31" s="151"/>
      <c r="Q31" s="151"/>
      <c r="R31" s="151"/>
      <c r="S31" s="151"/>
      <c r="T31" s="151"/>
      <c r="U31" s="204"/>
      <c r="V31" s="151"/>
      <c r="W31" s="151"/>
      <c r="X31" s="162"/>
      <c r="Y31" s="162"/>
      <c r="Z31" s="162"/>
      <c r="AA31" s="162"/>
      <c r="AB31" s="162"/>
      <c r="AC31" s="162"/>
      <c r="AD31" s="162"/>
      <c r="AE31" s="162"/>
      <c r="AF31" s="162"/>
      <c r="AG31" s="162"/>
      <c r="AH31" s="162"/>
      <c r="AI31" s="162"/>
      <c r="AJ31" s="162"/>
      <c r="AK31" s="162"/>
      <c r="AL31" s="162"/>
    </row>
    <row r="33" spans="1:38">
      <c r="A33" s="17" t="s">
        <v>166</v>
      </c>
      <c r="B33" s="17"/>
      <c r="C33" s="17"/>
      <c r="D33" s="17"/>
      <c r="E33" s="17"/>
      <c r="F33" s="17"/>
      <c r="G33" s="17"/>
      <c r="H33" s="17"/>
      <c r="I33" s="17"/>
      <c r="J33" s="17"/>
      <c r="K33" s="17"/>
      <c r="L33" s="17"/>
      <c r="M33" s="17"/>
      <c r="N33" s="17"/>
      <c r="O33" s="17"/>
      <c r="P33" s="17"/>
      <c r="Q33" s="17"/>
      <c r="R33" s="17"/>
      <c r="S33" s="17"/>
      <c r="T33" s="17"/>
      <c r="U33" s="209"/>
      <c r="V33" s="17"/>
      <c r="W33" s="17"/>
    </row>
    <row r="35" spans="1:38" s="155" customFormat="1" ht="15" customHeight="1">
      <c r="A35" s="53"/>
      <c r="B35" s="53"/>
      <c r="C35" s="68"/>
      <c r="D35" s="53"/>
      <c r="E35" s="53"/>
      <c r="F35" s="53"/>
      <c r="G35" s="601"/>
      <c r="H35" s="522">
        <v>1</v>
      </c>
      <c r="I35" s="603"/>
      <c r="J35" s="540" t="s">
        <v>19</v>
      </c>
      <c r="K35" s="168"/>
      <c r="L35" s="163" t="s">
        <v>26</v>
      </c>
      <c r="M35" s="173"/>
      <c r="N35" s="151"/>
      <c r="O35" s="151"/>
      <c r="P35" s="151"/>
      <c r="Q35" s="151"/>
      <c r="R35" s="151"/>
      <c r="S35" s="151"/>
      <c r="T35" s="151"/>
      <c r="U35" s="204"/>
      <c r="V35" s="151"/>
      <c r="W35" s="151"/>
      <c r="X35" s="162"/>
      <c r="Y35" s="162" t="s">
        <v>145</v>
      </c>
      <c r="Z35" s="162">
        <v>1705000</v>
      </c>
      <c r="AA35" s="162"/>
      <c r="AB35" s="162"/>
      <c r="AC35" s="162"/>
      <c r="AD35" s="162"/>
      <c r="AE35" s="162"/>
      <c r="AF35" s="162"/>
      <c r="AG35" s="162"/>
      <c r="AH35" s="162"/>
      <c r="AI35" s="162"/>
      <c r="AJ35" s="162"/>
      <c r="AK35" s="162"/>
      <c r="AL35" s="162"/>
    </row>
    <row r="36" spans="1:38" s="155" customFormat="1" ht="15" customHeight="1">
      <c r="A36" s="53"/>
      <c r="B36" s="53"/>
      <c r="C36" s="68"/>
      <c r="D36" s="53"/>
      <c r="E36" s="53"/>
      <c r="F36" s="53"/>
      <c r="G36" s="602"/>
      <c r="H36" s="522"/>
      <c r="I36" s="604"/>
      <c r="J36" s="540"/>
      <c r="K36" s="158"/>
      <c r="L36" s="164"/>
      <c r="M36" s="172" t="s">
        <v>325</v>
      </c>
      <c r="N36" s="151"/>
      <c r="O36" s="151"/>
      <c r="P36" s="151"/>
      <c r="Q36" s="151"/>
      <c r="R36" s="151"/>
      <c r="S36" s="151"/>
      <c r="T36" s="151"/>
      <c r="U36" s="204"/>
      <c r="V36" s="151"/>
      <c r="W36" s="151"/>
      <c r="X36" s="162"/>
      <c r="Y36" s="162"/>
      <c r="Z36" s="162"/>
      <c r="AA36" s="162"/>
      <c r="AB36" s="162"/>
      <c r="AC36" s="162"/>
      <c r="AD36" s="162"/>
      <c r="AE36" s="162"/>
      <c r="AF36" s="162"/>
      <c r="AG36" s="162"/>
      <c r="AH36" s="162"/>
      <c r="AI36" s="162"/>
      <c r="AJ36" s="162"/>
      <c r="AK36" s="162"/>
      <c r="AL36" s="162"/>
    </row>
    <row r="37" spans="1:38">
      <c r="K37" s="164"/>
      <c r="L37" s="164"/>
      <c r="M37" s="165"/>
    </row>
    <row r="38" spans="1:38">
      <c r="A38" s="17" t="s">
        <v>167</v>
      </c>
      <c r="B38" s="17"/>
      <c r="C38" s="17"/>
      <c r="D38" s="17"/>
      <c r="E38" s="17"/>
      <c r="F38" s="17"/>
      <c r="G38" s="17"/>
      <c r="H38" s="17"/>
      <c r="I38" s="17"/>
      <c r="J38" s="17"/>
      <c r="K38" s="17"/>
      <c r="L38" s="17"/>
      <c r="M38" s="17"/>
      <c r="N38" s="17"/>
      <c r="O38" s="17"/>
      <c r="P38" s="17"/>
      <c r="Q38" s="17"/>
      <c r="R38" s="17"/>
      <c r="S38" s="17"/>
      <c r="T38" s="17"/>
      <c r="U38" s="209"/>
      <c r="V38" s="17"/>
      <c r="W38" s="17"/>
    </row>
    <row r="40" spans="1:38" s="155" customFormat="1" ht="15" customHeight="1">
      <c r="A40" s="53"/>
      <c r="B40" s="53"/>
      <c r="C40" s="68"/>
      <c r="D40" s="53"/>
      <c r="E40" s="53"/>
      <c r="F40" s="53"/>
      <c r="G40" s="53"/>
      <c r="H40" s="53"/>
      <c r="I40" s="53"/>
      <c r="J40" s="53"/>
      <c r="K40" s="167"/>
      <c r="L40" s="163" t="s">
        <v>26</v>
      </c>
      <c r="M40" s="174"/>
      <c r="N40" s="193"/>
      <c r="O40" s="151"/>
      <c r="P40" s="151"/>
      <c r="Q40" s="151"/>
      <c r="R40" s="151"/>
      <c r="S40" s="151"/>
      <c r="T40" s="151"/>
      <c r="U40" s="204"/>
      <c r="V40" s="151"/>
      <c r="W40" s="151"/>
      <c r="X40" s="162"/>
      <c r="Y40" s="162" t="s">
        <v>145</v>
      </c>
      <c r="Z40" s="162">
        <v>1705000</v>
      </c>
      <c r="AA40" s="162"/>
      <c r="AB40" s="162"/>
      <c r="AC40" s="162"/>
      <c r="AD40" s="162"/>
      <c r="AE40" s="162"/>
      <c r="AF40" s="162"/>
      <c r="AG40" s="162"/>
      <c r="AH40" s="162"/>
      <c r="AI40" s="162"/>
      <c r="AJ40" s="162"/>
      <c r="AK40" s="162"/>
      <c r="AL40" s="162"/>
    </row>
    <row r="43" spans="1:38" s="17" customFormat="1" ht="17.100000000000001" customHeight="1">
      <c r="A43" s="17" t="s">
        <v>123</v>
      </c>
    </row>
    <row r="44" spans="1:38" customFormat="1" ht="17.100000000000001" customHeight="1"/>
    <row r="45" spans="1:38" s="145" customFormat="1" ht="14.25">
      <c r="A45" s="241" t="s">
        <v>1</v>
      </c>
      <c r="B45" s="227" t="s">
        <v>144</v>
      </c>
      <c r="C45" s="228"/>
      <c r="D45" s="229"/>
      <c r="E45" s="230"/>
      <c r="F45" s="231"/>
      <c r="G45" s="231"/>
      <c r="H45" s="231"/>
      <c r="I45" s="232"/>
      <c r="J45" s="233"/>
      <c r="K45" s="242"/>
      <c r="M45" s="234" t="str">
        <f>IF(ISERROR(INDEX(kind_of_nameforms,MATCH(E45,kind_of_forms,0),1)),"",INDEX(kind_of_nameforms,MATCH(E45,kind_of_forms,0),1))</f>
        <v/>
      </c>
      <c r="N45" s="253"/>
    </row>
    <row r="46" spans="1:38" customFormat="1" ht="17.100000000000001" customHeight="1"/>
    <row r="47" spans="1:38" s="17" customFormat="1" ht="17.100000000000001" customHeight="1">
      <c r="A47" s="17" t="s">
        <v>270</v>
      </c>
      <c r="B47" s="17" t="s">
        <v>271</v>
      </c>
      <c r="C47" s="17" t="s">
        <v>272</v>
      </c>
      <c r="D47" s="17" t="s">
        <v>273</v>
      </c>
    </row>
    <row r="48" spans="1:38" ht="17.100000000000001" customHeight="1">
      <c r="U48" s="53"/>
    </row>
    <row r="49" spans="1:21" s="290" customFormat="1">
      <c r="D49" s="291"/>
      <c r="E49" s="258"/>
      <c r="F49" s="258"/>
      <c r="G49" s="258"/>
      <c r="U49" s="205"/>
    </row>
    <row r="50" spans="1:21">
      <c r="C50" s="115"/>
      <c r="D50" s="574" t="s">
        <v>241</v>
      </c>
      <c r="E50" s="575"/>
      <c r="F50" s="575"/>
      <c r="G50" s="576"/>
    </row>
    <row r="51" spans="1:21" s="18" customFormat="1" ht="11.25" customHeight="1">
      <c r="A51" s="30"/>
      <c r="C51" s="35"/>
      <c r="D51" s="568" t="s">
        <v>230</v>
      </c>
      <c r="E51" s="568"/>
      <c r="F51" s="568"/>
      <c r="G51" s="569" t="s">
        <v>231</v>
      </c>
      <c r="H51" s="159"/>
      <c r="R51" s="202"/>
    </row>
    <row r="52" spans="1:21" s="18" customFormat="1" ht="11.25" customHeight="1">
      <c r="A52" s="30"/>
      <c r="C52" s="35"/>
      <c r="D52" s="270" t="s">
        <v>25</v>
      </c>
      <c r="E52" s="271" t="s">
        <v>251</v>
      </c>
      <c r="F52" s="272" t="s">
        <v>220</v>
      </c>
      <c r="G52" s="570"/>
      <c r="H52" s="159"/>
      <c r="R52" s="202"/>
    </row>
    <row r="53" spans="1:21" s="18" customFormat="1" ht="12" customHeight="1">
      <c r="A53" s="30"/>
      <c r="C53" s="35"/>
      <c r="D53" s="289" t="s">
        <v>26</v>
      </c>
      <c r="E53" s="273">
        <v>2</v>
      </c>
      <c r="F53" s="274">
        <v>3</v>
      </c>
      <c r="G53" s="275">
        <v>4</v>
      </c>
      <c r="H53" s="159"/>
      <c r="R53" s="202"/>
    </row>
    <row r="54" spans="1:21" s="18" customFormat="1">
      <c r="A54" s="30"/>
      <c r="C54" s="35"/>
      <c r="D54" s="269">
        <v>1</v>
      </c>
      <c r="E54" s="277" t="s">
        <v>253</v>
      </c>
      <c r="F54" s="297" t="str">
        <f>IF(form_up_date="","",form_up_date)</f>
        <v>05.07.2023</v>
      </c>
      <c r="G54" s="299" t="s">
        <v>254</v>
      </c>
      <c r="H54" s="159"/>
      <c r="R54" s="202"/>
    </row>
    <row r="55" spans="1:21" s="18" customFormat="1" ht="45">
      <c r="A55" s="30"/>
      <c r="C55" s="35"/>
      <c r="D55" s="269" t="s">
        <v>265</v>
      </c>
      <c r="E55" s="277" t="s">
        <v>255</v>
      </c>
      <c r="F55" s="297"/>
      <c r="G55" s="278" t="s">
        <v>323</v>
      </c>
      <c r="H55" s="159"/>
      <c r="R55" s="202"/>
    </row>
    <row r="56" spans="1:21" s="18" customFormat="1">
      <c r="A56" s="30"/>
      <c r="C56" s="35"/>
      <c r="D56" s="269" t="s">
        <v>266</v>
      </c>
      <c r="E56" s="277" t="s">
        <v>256</v>
      </c>
      <c r="F56" s="297"/>
      <c r="G56" s="299" t="s">
        <v>257</v>
      </c>
      <c r="H56" s="159"/>
      <c r="R56" s="202"/>
    </row>
    <row r="57" spans="1:21" s="18" customFormat="1">
      <c r="A57" s="30"/>
      <c r="C57" s="35"/>
      <c r="D57" s="269" t="s">
        <v>267</v>
      </c>
      <c r="E57" s="277" t="s">
        <v>258</v>
      </c>
      <c r="F57" s="298" t="s">
        <v>259</v>
      </c>
      <c r="G57" s="278"/>
      <c r="H57" s="159"/>
      <c r="R57" s="202"/>
    </row>
    <row r="58" spans="1:21" s="18" customFormat="1">
      <c r="A58" s="30"/>
      <c r="C58" s="35"/>
      <c r="D58" s="276" t="str">
        <f>D57&amp;".1"</f>
        <v>4.1.1</v>
      </c>
      <c r="E58" s="279" t="s">
        <v>3</v>
      </c>
      <c r="F58" s="297" t="str">
        <f>IF(region_name="","",region_name)</f>
        <v>Ханты-Мансийский автономный округ</v>
      </c>
      <c r="G58" s="299" t="s">
        <v>260</v>
      </c>
      <c r="H58" s="159"/>
      <c r="R58" s="202"/>
    </row>
    <row r="59" spans="1:21" s="18" customFormat="1">
      <c r="A59" s="30"/>
      <c r="C59" s="35"/>
      <c r="D59" s="269" t="s">
        <v>268</v>
      </c>
      <c r="E59" s="280" t="s">
        <v>261</v>
      </c>
      <c r="F59" s="297"/>
      <c r="G59" s="300" t="s">
        <v>262</v>
      </c>
      <c r="H59" s="159"/>
      <c r="R59" s="202"/>
    </row>
    <row r="60" spans="1:21" s="18" customFormat="1" ht="56.25">
      <c r="A60" s="30"/>
      <c r="C60" s="35"/>
      <c r="D60" s="269" t="s">
        <v>269</v>
      </c>
      <c r="E60" s="281" t="s">
        <v>263</v>
      </c>
      <c r="F60" s="297"/>
      <c r="G60" s="288" t="s">
        <v>322</v>
      </c>
      <c r="H60" s="159"/>
      <c r="R60" s="202"/>
    </row>
  </sheetData>
  <dataConsolidate/>
  <mergeCells count="21">
    <mergeCell ref="H20:H21"/>
    <mergeCell ref="D29:D31"/>
    <mergeCell ref="E29:E31"/>
    <mergeCell ref="F29:F31"/>
    <mergeCell ref="G29:G30"/>
    <mergeCell ref="H29:H30"/>
    <mergeCell ref="H35:H36"/>
    <mergeCell ref="I35:I36"/>
    <mergeCell ref="J35:J36"/>
    <mergeCell ref="I29:I30"/>
    <mergeCell ref="J29:J30"/>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3"/>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0" hidden="1" customWidth="1"/>
    <col min="2" max="2" width="9.140625" style="18" hidden="1" customWidth="1"/>
    <col min="3" max="11" width="10.5703125" style="18"/>
    <col min="12" max="12" width="10.5703125" style="202"/>
    <col min="13" max="16384" width="10.5703125" style="18"/>
  </cols>
  <sheetData>
    <row r="1" spans="1:12" s="159" customFormat="1" ht="15" hidden="1" customHeight="1">
      <c r="L1" s="203"/>
    </row>
    <row r="2" spans="1:12" s="159" customFormat="1" ht="15" hidden="1" customHeight="1">
      <c r="L2" s="203"/>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1" hidden="1" customWidth="1"/>
    <col min="2" max="2" width="9.140625" style="72" hidden="1" customWidth="1"/>
    <col min="3" max="3" width="9.140625" style="205"/>
    <col min="4" max="16384" width="9.140625" style="72"/>
  </cols>
  <sheetData>
    <row r="1" spans="1:3" hidden="1"/>
    <row r="2" spans="1:3" hidden="1"/>
    <row r="3" spans="1:3" hidden="1"/>
    <row r="4" spans="1:3" ht="10.5" customHeight="1"/>
    <row r="5" spans="1:3" s="34" customFormat="1" ht="30" customHeight="1">
      <c r="A5" s="30"/>
      <c r="C5" s="206"/>
    </row>
    <row r="6" spans="1:3" s="34" customFormat="1" ht="15" customHeight="1">
      <c r="A6" s="30"/>
      <c r="C6" s="20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5"/>
  </cols>
  <sheetData>
    <row r="1" spans="1:1">
      <c r="A1" s="240"/>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0" customWidth="1"/>
    <col min="4" max="16" width="9.140625" style="7"/>
    <col min="17" max="17" width="9.140625" style="208"/>
    <col min="18" max="16384" width="9.140625" style="7"/>
  </cols>
  <sheetData>
    <row r="1" spans="3:17" s="74" customFormat="1" hidden="1">
      <c r="C1" s="73"/>
      <c r="Q1" s="207"/>
    </row>
    <row r="2" spans="3:17" s="74" customFormat="1" hidden="1">
      <c r="C2" s="73"/>
      <c r="Q2" s="207"/>
    </row>
    <row r="3" spans="3:17" s="74" customFormat="1" hidden="1">
      <c r="C3" s="73"/>
      <c r="Q3" s="207"/>
    </row>
    <row r="4" spans="3:17" s="74" customFormat="1" hidden="1">
      <c r="C4" s="73"/>
      <c r="Q4" s="207"/>
    </row>
    <row r="5" spans="3:17" s="74" customFormat="1" hidden="1">
      <c r="C5" s="73"/>
      <c r="Q5" s="207"/>
    </row>
    <row r="6" spans="3:17" s="74" customFormat="1" ht="10.5" customHeight="1">
      <c r="C6" s="75"/>
      <c r="Q6" s="207"/>
    </row>
    <row r="7" spans="3:17" s="74" customFormat="1" ht="20.100000000000001" customHeight="1">
      <c r="C7" s="75"/>
      <c r="Q7" s="207"/>
    </row>
    <row r="8" spans="3:17" s="74" customFormat="1" ht="15" customHeight="1">
      <c r="C8" s="75"/>
      <c r="Q8" s="207"/>
    </row>
    <row r="9" spans="3:17" s="74" customFormat="1" ht="6.95" customHeight="1">
      <c r="C9" s="75"/>
      <c r="Q9" s="207"/>
    </row>
    <row r="10" spans="3:17" s="74" customFormat="1" ht="22.5" customHeight="1">
      <c r="C10" s="75"/>
      <c r="Q10" s="207"/>
    </row>
    <row r="11" spans="3:17" s="74" customFormat="1" ht="11.25" customHeight="1">
      <c r="C11" s="75"/>
      <c r="Q11" s="207"/>
    </row>
    <row r="12" spans="3:17" s="74" customFormat="1" ht="15" hidden="1" customHeight="1">
      <c r="C12" s="75"/>
      <c r="Q12" s="207"/>
    </row>
    <row r="13" spans="3:17" s="74" customFormat="1" ht="14.1" customHeight="1">
      <c r="C13" s="78"/>
      <c r="Q13" s="207"/>
    </row>
    <row r="14" spans="3:17" s="74" customFormat="1" ht="15" customHeight="1">
      <c r="C14" s="75"/>
      <c r="Q14" s="207"/>
    </row>
    <row r="15" spans="3:17" s="74" customFormat="1" ht="11.25" customHeight="1">
      <c r="C15" s="73"/>
      <c r="Q15" s="207"/>
    </row>
    <row r="16" spans="3:17" s="74" customFormat="1">
      <c r="C16" s="73"/>
      <c r="D16" s="80"/>
      <c r="E16" s="80"/>
      <c r="Q16" s="20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175" hidden="1" customWidth="1"/>
    <col min="2" max="2" width="2" style="175" hidden="1" customWidth="1"/>
    <col min="3" max="14" width="9.140625" style="176"/>
    <col min="15" max="16384" width="9.140625" style="175"/>
  </cols>
  <sheetData>
    <row r="1" spans="1:14" hidden="1"/>
    <row r="2" spans="1:14" hidden="1"/>
    <row r="3" spans="1:14" ht="10.5" customHeight="1"/>
    <row r="4" spans="1:14" ht="27" customHeight="1">
      <c r="A4" s="177"/>
      <c r="B4" s="177"/>
    </row>
    <row r="5" spans="1:14" s="179" customFormat="1" ht="15">
      <c r="A5" s="177"/>
      <c r="B5" s="177"/>
      <c r="C5" s="178"/>
      <c r="D5" s="178"/>
      <c r="E5" s="178"/>
      <c r="F5" s="178"/>
      <c r="G5" s="178"/>
      <c r="H5" s="178"/>
      <c r="I5" s="178"/>
      <c r="J5" s="178"/>
      <c r="K5" s="178"/>
      <c r="L5" s="178"/>
      <c r="M5" s="178"/>
      <c r="N5" s="178"/>
    </row>
    <row r="6" spans="1:14" s="180" customFormat="1" ht="3" customHeight="1">
      <c r="A6" s="566"/>
      <c r="B6" s="566"/>
      <c r="C6" s="181"/>
      <c r="D6" s="181"/>
      <c r="E6" s="181"/>
      <c r="F6" s="181"/>
      <c r="G6" s="181"/>
      <c r="H6" s="181"/>
      <c r="I6" s="181"/>
      <c r="J6" s="181"/>
      <c r="K6" s="181"/>
      <c r="L6" s="181"/>
      <c r="M6" s="181"/>
      <c r="N6" s="181"/>
    </row>
    <row r="7" spans="1:14" ht="3.75" customHeight="1">
      <c r="A7" s="566"/>
      <c r="B7" s="566"/>
    </row>
    <row r="8" spans="1:14" ht="0.2" customHeight="1">
      <c r="B8" s="292"/>
    </row>
    <row r="9" spans="1:14" ht="0.2" customHeight="1">
      <c r="B9" s="292"/>
    </row>
    <row r="10" spans="1:14" ht="0.2" customHeight="1">
      <c r="B10" s="292"/>
    </row>
    <row r="11" spans="1:14" ht="6" hidden="1" customHeight="1">
      <c r="B11" s="292"/>
    </row>
    <row r="12" spans="1:14" ht="20.25" hidden="1" customHeight="1">
      <c r="A12" s="152"/>
      <c r="B12" s="292"/>
    </row>
    <row r="13" spans="1:14" ht="20.25" hidden="1" customHeight="1">
      <c r="B13" s="292"/>
    </row>
    <row r="14" spans="1:14" ht="6" hidden="1" customHeight="1">
      <c r="B14" s="293"/>
    </row>
    <row r="15" spans="1:14" ht="3" customHeight="1"/>
    <row r="16" spans="1:14" ht="0.2" customHeight="1"/>
    <row r="17" spans="1:14" s="179" customFormat="1" ht="0.2" customHeight="1">
      <c r="A17" s="182"/>
      <c r="B17" s="182"/>
      <c r="C17" s="178"/>
      <c r="D17" s="178"/>
      <c r="E17" s="178"/>
      <c r="F17" s="178"/>
      <c r="G17" s="178"/>
      <c r="H17" s="178"/>
      <c r="I17" s="178"/>
      <c r="J17" s="178"/>
      <c r="K17" s="178"/>
      <c r="L17" s="178"/>
      <c r="M17" s="178"/>
      <c r="N17" s="178"/>
    </row>
    <row r="18" spans="1:14" ht="23.25" customHeight="1">
      <c r="A18" s="557"/>
      <c r="B18" s="152"/>
    </row>
    <row r="19" spans="1:14" ht="23.25" customHeight="1">
      <c r="A19" s="557"/>
      <c r="B19" s="153"/>
    </row>
    <row r="20" spans="1:14" s="155" customFormat="1" ht="14.25" customHeight="1">
      <c r="A20" s="70"/>
      <c r="B20" s="70"/>
      <c r="C20" s="162"/>
      <c r="D20" s="162"/>
      <c r="E20" s="162"/>
      <c r="F20" s="162"/>
      <c r="G20" s="162"/>
      <c r="H20" s="162"/>
      <c r="I20" s="162"/>
      <c r="J20" s="162"/>
      <c r="K20" s="162"/>
      <c r="L20" s="162"/>
      <c r="M20" s="162"/>
      <c r="N20" s="162"/>
    </row>
    <row r="21" spans="1:14" hidden="1">
      <c r="A21" s="183"/>
      <c r="B21" s="154"/>
    </row>
    <row r="22" spans="1:14" s="150" customFormat="1" ht="15" customHeight="1">
      <c r="A22" s="53"/>
      <c r="B22" s="53"/>
      <c r="C22" s="151"/>
      <c r="D22" s="151"/>
      <c r="E22" s="151"/>
      <c r="F22" s="151"/>
      <c r="G22" s="151"/>
      <c r="H22" s="151"/>
      <c r="I22" s="151"/>
      <c r="J22" s="151"/>
      <c r="K22" s="151"/>
      <c r="L22" s="151"/>
      <c r="M22" s="151"/>
      <c r="N22" s="151"/>
    </row>
    <row r="23" spans="1:14" s="150" customFormat="1" ht="15" customHeight="1">
      <c r="A23" s="53"/>
      <c r="B23" s="53"/>
      <c r="C23" s="151"/>
      <c r="D23" s="151"/>
      <c r="E23" s="151"/>
      <c r="F23" s="151"/>
      <c r="G23" s="151"/>
      <c r="H23" s="151"/>
      <c r="I23" s="151"/>
      <c r="J23" s="151"/>
      <c r="K23" s="151"/>
      <c r="L23" s="151"/>
      <c r="M23" s="151"/>
      <c r="N23" s="151"/>
    </row>
    <row r="24" spans="1:14" s="150" customFormat="1" ht="15" customHeight="1">
      <c r="A24" s="53"/>
      <c r="B24" s="53"/>
      <c r="C24" s="151"/>
      <c r="D24" s="151"/>
      <c r="E24" s="151"/>
      <c r="F24" s="151"/>
      <c r="G24" s="151"/>
      <c r="H24" s="151"/>
      <c r="I24" s="151"/>
      <c r="J24" s="151"/>
      <c r="K24" s="151"/>
      <c r="L24" s="151"/>
      <c r="M24" s="151"/>
      <c r="N24" s="151"/>
    </row>
    <row r="25" spans="1:14" ht="15" customHeight="1">
      <c r="A25" s="184"/>
      <c r="B25" s="166"/>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257"/>
  </cols>
  <sheetData>
    <row r="1" spans="1:1">
      <c r="A1" s="25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5"/>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3"/>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3"/>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3"/>
    <col min="2" max="2" width="65.28515625" style="33" customWidth="1"/>
    <col min="3" max="3" width="41" style="33" customWidth="1"/>
    <col min="4" max="16384" width="9.140625" style="33"/>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RowHeight="11.25"/>
  <cols>
    <col min="1" max="1" width="9.140625" style="33"/>
    <col min="2" max="2" width="65.28515625" style="33" customWidth="1"/>
    <col min="3" max="3" width="41" style="33" customWidth="1"/>
    <col min="4" max="16384" width="9.140625" style="33"/>
  </cols>
  <sheetData>
    <row r="1" spans="1:2">
      <c r="A1" s="33" t="s">
        <v>109</v>
      </c>
      <c r="B1" s="33" t="s">
        <v>110</v>
      </c>
    </row>
    <row r="2" spans="1:2">
      <c r="A2" s="33">
        <v>4190064</v>
      </c>
      <c r="B2" s="33" t="s">
        <v>373</v>
      </c>
    </row>
    <row r="3" spans="1:2">
      <c r="A3" s="33">
        <v>4190065</v>
      </c>
      <c r="B3" s="33" t="s">
        <v>374</v>
      </c>
    </row>
    <row r="4" spans="1:2">
      <c r="A4" s="33">
        <v>4190066</v>
      </c>
      <c r="B4" s="33" t="s">
        <v>375</v>
      </c>
    </row>
    <row r="5" spans="1:2">
      <c r="A5" s="33">
        <v>4190067</v>
      </c>
      <c r="B5" s="33" t="s">
        <v>376</v>
      </c>
    </row>
    <row r="6" spans="1:2">
      <c r="A6" s="33">
        <v>4190068</v>
      </c>
      <c r="B6" s="33" t="s">
        <v>377</v>
      </c>
    </row>
    <row r="7" spans="1:2">
      <c r="A7" s="33">
        <v>4190069</v>
      </c>
      <c r="B7" s="33" t="s">
        <v>378</v>
      </c>
    </row>
    <row r="8" spans="1:2">
      <c r="A8" s="33">
        <v>4190070</v>
      </c>
      <c r="B8" s="33" t="s">
        <v>379</v>
      </c>
    </row>
    <row r="9" spans="1:2">
      <c r="A9" s="33">
        <v>4190071</v>
      </c>
      <c r="B9" s="33" t="s">
        <v>380</v>
      </c>
    </row>
    <row r="10" spans="1:2">
      <c r="A10" s="33">
        <v>4190072</v>
      </c>
      <c r="B10" s="33" t="s">
        <v>381</v>
      </c>
    </row>
    <row r="11" spans="1:2">
      <c r="A11" s="33">
        <v>4190073</v>
      </c>
      <c r="B11" s="33" t="s">
        <v>382</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2"/>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2"/>
  </cols>
  <sheetData>
    <row r="34" spans="6:6">
      <c r="F34" s="39"/>
    </row>
    <row r="35" spans="6:6">
      <c r="F35" s="39"/>
    </row>
    <row r="38" spans="6:6">
      <c r="F38" s="50"/>
    </row>
    <row r="39" spans="6:6">
      <c r="F39" s="50"/>
    </row>
    <row r="40" spans="6:6">
      <c r="F40" s="50"/>
    </row>
    <row r="41" spans="6:6">
      <c r="F41" s="50"/>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87"/>
  <sheetViews>
    <sheetView showGridLines="0" zoomScaleNormal="100" workbookViewId="0"/>
  </sheetViews>
  <sheetFormatPr defaultRowHeight="11.25"/>
  <cols>
    <col min="1" max="1" width="11.5703125" style="107" customWidth="1"/>
    <col min="2" max="3" width="9.140625" style="107"/>
    <col min="4" max="4" width="13" style="107" customWidth="1"/>
    <col min="5" max="5" width="9.140625" style="107"/>
    <col min="6" max="6" width="15.28515625" style="107" customWidth="1"/>
    <col min="7" max="7" width="20" style="107" customWidth="1"/>
    <col min="8" max="8" width="26.85546875" style="107" customWidth="1"/>
    <col min="9" max="9" width="12.28515625" style="107" customWidth="1"/>
    <col min="10" max="16384" width="9.140625" style="107"/>
  </cols>
  <sheetData>
    <row r="1" spans="1:10">
      <c r="A1" s="107" t="s">
        <v>1041</v>
      </c>
      <c r="B1" s="107" t="s">
        <v>393</v>
      </c>
      <c r="C1" s="107" t="s">
        <v>394</v>
      </c>
      <c r="D1" s="107" t="s">
        <v>395</v>
      </c>
      <c r="E1" s="107" t="s">
        <v>396</v>
      </c>
      <c r="F1" s="107" t="s">
        <v>397</v>
      </c>
      <c r="G1" s="107" t="s">
        <v>398</v>
      </c>
      <c r="H1" s="107" t="s">
        <v>399</v>
      </c>
      <c r="I1" s="107" t="s">
        <v>400</v>
      </c>
    </row>
    <row r="2" spans="1:10">
      <c r="A2" s="107">
        <v>1</v>
      </c>
      <c r="B2" s="107" t="s">
        <v>401</v>
      </c>
      <c r="C2" s="107" t="s">
        <v>196</v>
      </c>
      <c r="D2" s="107" t="s">
        <v>402</v>
      </c>
      <c r="E2" s="107" t="s">
        <v>403</v>
      </c>
      <c r="F2" s="107" t="s">
        <v>404</v>
      </c>
      <c r="G2" s="107" t="s">
        <v>405</v>
      </c>
      <c r="J2" s="107" t="s">
        <v>1042</v>
      </c>
    </row>
    <row r="3" spans="1:10">
      <c r="A3" s="107">
        <v>2</v>
      </c>
      <c r="B3" s="107" t="s">
        <v>401</v>
      </c>
      <c r="C3" s="107" t="s">
        <v>196</v>
      </c>
      <c r="D3" s="107" t="s">
        <v>406</v>
      </c>
      <c r="E3" s="107" t="s">
        <v>407</v>
      </c>
      <c r="F3" s="107" t="s">
        <v>408</v>
      </c>
      <c r="G3" s="107" t="s">
        <v>409</v>
      </c>
      <c r="J3" s="107" t="s">
        <v>1042</v>
      </c>
    </row>
    <row r="4" spans="1:10">
      <c r="A4" s="107">
        <v>3</v>
      </c>
      <c r="B4" s="107" t="s">
        <v>401</v>
      </c>
      <c r="C4" s="107" t="s">
        <v>196</v>
      </c>
      <c r="D4" s="107" t="s">
        <v>410</v>
      </c>
      <c r="E4" s="107" t="s">
        <v>411</v>
      </c>
      <c r="F4" s="107" t="s">
        <v>412</v>
      </c>
      <c r="G4" s="107" t="s">
        <v>413</v>
      </c>
      <c r="J4" s="107" t="s">
        <v>1042</v>
      </c>
    </row>
    <row r="5" spans="1:10">
      <c r="A5" s="107">
        <v>4</v>
      </c>
      <c r="B5" s="107" t="s">
        <v>401</v>
      </c>
      <c r="C5" s="107" t="s">
        <v>196</v>
      </c>
      <c r="D5" s="107" t="s">
        <v>414</v>
      </c>
      <c r="E5" s="107" t="s">
        <v>415</v>
      </c>
      <c r="F5" s="107" t="s">
        <v>416</v>
      </c>
      <c r="G5" s="107" t="s">
        <v>417</v>
      </c>
      <c r="J5" s="107" t="s">
        <v>1042</v>
      </c>
    </row>
    <row r="6" spans="1:10">
      <c r="A6" s="107">
        <v>5</v>
      </c>
      <c r="B6" s="107" t="s">
        <v>401</v>
      </c>
      <c r="C6" s="107" t="s">
        <v>196</v>
      </c>
      <c r="D6" s="107" t="s">
        <v>418</v>
      </c>
      <c r="E6" s="107" t="s">
        <v>419</v>
      </c>
      <c r="F6" s="107" t="s">
        <v>404</v>
      </c>
      <c r="G6" s="107" t="s">
        <v>409</v>
      </c>
      <c r="J6" s="107" t="s">
        <v>1042</v>
      </c>
    </row>
    <row r="7" spans="1:10">
      <c r="A7" s="107">
        <v>6</v>
      </c>
      <c r="B7" s="107" t="s">
        <v>401</v>
      </c>
      <c r="C7" s="107" t="s">
        <v>196</v>
      </c>
      <c r="D7" s="107" t="s">
        <v>420</v>
      </c>
      <c r="E7" s="107" t="s">
        <v>421</v>
      </c>
      <c r="F7" s="107" t="s">
        <v>422</v>
      </c>
      <c r="G7" s="107" t="s">
        <v>423</v>
      </c>
      <c r="H7" s="107" t="s">
        <v>424</v>
      </c>
      <c r="J7" s="107" t="s">
        <v>1042</v>
      </c>
    </row>
    <row r="8" spans="1:10">
      <c r="A8" s="107">
        <v>7</v>
      </c>
      <c r="B8" s="107" t="s">
        <v>401</v>
      </c>
      <c r="C8" s="107" t="s">
        <v>196</v>
      </c>
      <c r="D8" s="107" t="s">
        <v>425</v>
      </c>
      <c r="E8" s="107" t="s">
        <v>426</v>
      </c>
      <c r="F8" s="107" t="s">
        <v>427</v>
      </c>
      <c r="G8" s="107" t="s">
        <v>428</v>
      </c>
      <c r="H8" s="107" t="s">
        <v>429</v>
      </c>
      <c r="J8" s="107" t="s">
        <v>1042</v>
      </c>
    </row>
    <row r="9" spans="1:10">
      <c r="A9" s="107">
        <v>8</v>
      </c>
      <c r="B9" s="107" t="s">
        <v>401</v>
      </c>
      <c r="C9" s="107" t="s">
        <v>196</v>
      </c>
      <c r="D9" s="107" t="s">
        <v>430</v>
      </c>
      <c r="E9" s="107" t="s">
        <v>431</v>
      </c>
      <c r="F9" s="107" t="s">
        <v>432</v>
      </c>
      <c r="G9" s="107" t="s">
        <v>433</v>
      </c>
      <c r="J9" s="107" t="s">
        <v>1042</v>
      </c>
    </row>
    <row r="10" spans="1:10">
      <c r="A10" s="107">
        <v>9</v>
      </c>
      <c r="B10" s="107" t="s">
        <v>401</v>
      </c>
      <c r="C10" s="107" t="s">
        <v>196</v>
      </c>
      <c r="D10" s="107" t="s">
        <v>434</v>
      </c>
      <c r="E10" s="107" t="s">
        <v>435</v>
      </c>
      <c r="F10" s="107" t="s">
        <v>436</v>
      </c>
      <c r="G10" s="107" t="s">
        <v>437</v>
      </c>
      <c r="H10" s="107" t="s">
        <v>438</v>
      </c>
      <c r="J10" s="107" t="s">
        <v>1042</v>
      </c>
    </row>
    <row r="11" spans="1:10">
      <c r="A11" s="107">
        <v>10</v>
      </c>
      <c r="B11" s="107" t="s">
        <v>401</v>
      </c>
      <c r="C11" s="107" t="s">
        <v>196</v>
      </c>
      <c r="D11" s="107" t="s">
        <v>439</v>
      </c>
      <c r="E11" s="107" t="s">
        <v>440</v>
      </c>
      <c r="F11" s="107" t="s">
        <v>441</v>
      </c>
      <c r="G11" s="107" t="s">
        <v>442</v>
      </c>
      <c r="J11" s="107" t="s">
        <v>1042</v>
      </c>
    </row>
    <row r="12" spans="1:10">
      <c r="A12" s="107">
        <v>11</v>
      </c>
      <c r="B12" s="107" t="s">
        <v>401</v>
      </c>
      <c r="C12" s="107" t="s">
        <v>196</v>
      </c>
      <c r="D12" s="107" t="s">
        <v>443</v>
      </c>
      <c r="E12" s="107" t="s">
        <v>444</v>
      </c>
      <c r="F12" s="107" t="s">
        <v>445</v>
      </c>
      <c r="G12" s="107" t="s">
        <v>417</v>
      </c>
      <c r="H12" s="107" t="s">
        <v>446</v>
      </c>
      <c r="J12" s="107" t="s">
        <v>1042</v>
      </c>
    </row>
    <row r="13" spans="1:10">
      <c r="A13" s="107">
        <v>12</v>
      </c>
      <c r="B13" s="107" t="s">
        <v>401</v>
      </c>
      <c r="C13" s="107" t="s">
        <v>196</v>
      </c>
      <c r="D13" s="107" t="s">
        <v>447</v>
      </c>
      <c r="E13" s="107" t="s">
        <v>448</v>
      </c>
      <c r="F13" s="107" t="s">
        <v>449</v>
      </c>
      <c r="G13" s="107" t="s">
        <v>437</v>
      </c>
      <c r="J13" s="107" t="s">
        <v>1042</v>
      </c>
    </row>
    <row r="14" spans="1:10">
      <c r="A14" s="107">
        <v>13</v>
      </c>
      <c r="B14" s="107" t="s">
        <v>401</v>
      </c>
      <c r="C14" s="107" t="s">
        <v>196</v>
      </c>
      <c r="D14" s="107" t="s">
        <v>450</v>
      </c>
      <c r="E14" s="107" t="s">
        <v>451</v>
      </c>
      <c r="F14" s="107" t="s">
        <v>452</v>
      </c>
      <c r="G14" s="107" t="s">
        <v>453</v>
      </c>
      <c r="J14" s="107" t="s">
        <v>1042</v>
      </c>
    </row>
    <row r="15" spans="1:10">
      <c r="A15" s="107">
        <v>14</v>
      </c>
      <c r="B15" s="107" t="s">
        <v>401</v>
      </c>
      <c r="C15" s="107" t="s">
        <v>196</v>
      </c>
      <c r="D15" s="107" t="s">
        <v>454</v>
      </c>
      <c r="E15" s="107" t="s">
        <v>451</v>
      </c>
      <c r="F15" s="107" t="s">
        <v>452</v>
      </c>
      <c r="G15" s="107" t="s">
        <v>455</v>
      </c>
      <c r="J15" s="107" t="s">
        <v>1042</v>
      </c>
    </row>
    <row r="16" spans="1:10">
      <c r="A16" s="107">
        <v>15</v>
      </c>
      <c r="B16" s="107" t="s">
        <v>401</v>
      </c>
      <c r="C16" s="107" t="s">
        <v>196</v>
      </c>
      <c r="D16" s="107" t="s">
        <v>456</v>
      </c>
      <c r="E16" s="107" t="s">
        <v>457</v>
      </c>
      <c r="F16" s="107" t="s">
        <v>458</v>
      </c>
      <c r="G16" s="107" t="s">
        <v>459</v>
      </c>
      <c r="H16" s="107" t="s">
        <v>460</v>
      </c>
      <c r="J16" s="107" t="s">
        <v>1042</v>
      </c>
    </row>
    <row r="17" spans="1:10">
      <c r="A17" s="107">
        <v>16</v>
      </c>
      <c r="B17" s="107" t="s">
        <v>401</v>
      </c>
      <c r="C17" s="107" t="s">
        <v>196</v>
      </c>
      <c r="D17" s="107" t="s">
        <v>461</v>
      </c>
      <c r="E17" s="107" t="s">
        <v>462</v>
      </c>
      <c r="F17" s="107" t="s">
        <v>463</v>
      </c>
      <c r="G17" s="107" t="s">
        <v>464</v>
      </c>
      <c r="J17" s="107" t="s">
        <v>1042</v>
      </c>
    </row>
    <row r="18" spans="1:10">
      <c r="A18" s="107">
        <v>17</v>
      </c>
      <c r="B18" s="107" t="s">
        <v>401</v>
      </c>
      <c r="C18" s="107" t="s">
        <v>196</v>
      </c>
      <c r="D18" s="107" t="s">
        <v>465</v>
      </c>
      <c r="E18" s="107" t="s">
        <v>466</v>
      </c>
      <c r="F18" s="107" t="s">
        <v>467</v>
      </c>
      <c r="G18" s="107" t="s">
        <v>455</v>
      </c>
      <c r="J18" s="107" t="s">
        <v>1042</v>
      </c>
    </row>
    <row r="19" spans="1:10">
      <c r="A19" s="107">
        <v>18</v>
      </c>
      <c r="B19" s="107" t="s">
        <v>401</v>
      </c>
      <c r="C19" s="107" t="s">
        <v>196</v>
      </c>
      <c r="D19" s="107" t="s">
        <v>468</v>
      </c>
      <c r="E19" s="107" t="s">
        <v>469</v>
      </c>
      <c r="F19" s="107" t="s">
        <v>470</v>
      </c>
      <c r="G19" s="107" t="s">
        <v>471</v>
      </c>
      <c r="J19" s="107" t="s">
        <v>1042</v>
      </c>
    </row>
    <row r="20" spans="1:10">
      <c r="A20" s="107">
        <v>19</v>
      </c>
      <c r="B20" s="107" t="s">
        <v>401</v>
      </c>
      <c r="C20" s="107" t="s">
        <v>196</v>
      </c>
      <c r="D20" s="107" t="s">
        <v>472</v>
      </c>
      <c r="E20" s="107" t="s">
        <v>473</v>
      </c>
      <c r="F20" s="107" t="s">
        <v>474</v>
      </c>
      <c r="G20" s="107" t="s">
        <v>475</v>
      </c>
      <c r="J20" s="107" t="s">
        <v>1042</v>
      </c>
    </row>
    <row r="21" spans="1:10">
      <c r="A21" s="107">
        <v>20</v>
      </c>
      <c r="B21" s="107" t="s">
        <v>401</v>
      </c>
      <c r="C21" s="107" t="s">
        <v>196</v>
      </c>
      <c r="D21" s="107" t="s">
        <v>476</v>
      </c>
      <c r="E21" s="107" t="s">
        <v>477</v>
      </c>
      <c r="F21" s="107" t="s">
        <v>478</v>
      </c>
      <c r="G21" s="107" t="s">
        <v>479</v>
      </c>
      <c r="J21" s="107" t="s">
        <v>1042</v>
      </c>
    </row>
    <row r="22" spans="1:10">
      <c r="A22" s="107">
        <v>21</v>
      </c>
      <c r="B22" s="107" t="s">
        <v>401</v>
      </c>
      <c r="C22" s="107" t="s">
        <v>196</v>
      </c>
      <c r="D22" s="107" t="s">
        <v>480</v>
      </c>
      <c r="E22" s="107" t="s">
        <v>481</v>
      </c>
      <c r="F22" s="107" t="s">
        <v>482</v>
      </c>
      <c r="G22" s="107" t="s">
        <v>483</v>
      </c>
      <c r="J22" s="107" t="s">
        <v>1042</v>
      </c>
    </row>
    <row r="23" spans="1:10">
      <c r="A23" s="107">
        <v>22</v>
      </c>
      <c r="B23" s="107" t="s">
        <v>401</v>
      </c>
      <c r="C23" s="107" t="s">
        <v>196</v>
      </c>
      <c r="D23" s="107" t="s">
        <v>484</v>
      </c>
      <c r="E23" s="107" t="s">
        <v>485</v>
      </c>
      <c r="F23" s="107" t="s">
        <v>486</v>
      </c>
      <c r="G23" s="107" t="s">
        <v>487</v>
      </c>
      <c r="H23" s="107" t="s">
        <v>488</v>
      </c>
      <c r="J23" s="107" t="s">
        <v>1042</v>
      </c>
    </row>
    <row r="24" spans="1:10">
      <c r="A24" s="107">
        <v>23</v>
      </c>
      <c r="B24" s="107" t="s">
        <v>401</v>
      </c>
      <c r="C24" s="107" t="s">
        <v>196</v>
      </c>
      <c r="D24" s="107" t="s">
        <v>489</v>
      </c>
      <c r="E24" s="107" t="s">
        <v>490</v>
      </c>
      <c r="F24" s="107" t="s">
        <v>491</v>
      </c>
      <c r="G24" s="107" t="s">
        <v>492</v>
      </c>
      <c r="J24" s="107" t="s">
        <v>1042</v>
      </c>
    </row>
    <row r="25" spans="1:10">
      <c r="A25" s="107">
        <v>24</v>
      </c>
      <c r="B25" s="107" t="s">
        <v>401</v>
      </c>
      <c r="C25" s="107" t="s">
        <v>196</v>
      </c>
      <c r="D25" s="107" t="s">
        <v>493</v>
      </c>
      <c r="E25" s="107" t="s">
        <v>494</v>
      </c>
      <c r="F25" s="107" t="s">
        <v>495</v>
      </c>
      <c r="G25" s="107" t="s">
        <v>433</v>
      </c>
      <c r="H25" s="107" t="s">
        <v>496</v>
      </c>
      <c r="J25" s="107" t="s">
        <v>1042</v>
      </c>
    </row>
    <row r="26" spans="1:10">
      <c r="A26" s="107">
        <v>25</v>
      </c>
      <c r="B26" s="107" t="s">
        <v>401</v>
      </c>
      <c r="C26" s="107" t="s">
        <v>196</v>
      </c>
      <c r="D26" s="107" t="s">
        <v>497</v>
      </c>
      <c r="E26" s="107" t="s">
        <v>498</v>
      </c>
      <c r="F26" s="107" t="s">
        <v>499</v>
      </c>
      <c r="G26" s="107" t="s">
        <v>487</v>
      </c>
      <c r="H26" s="107" t="s">
        <v>500</v>
      </c>
      <c r="J26" s="107" t="s">
        <v>1042</v>
      </c>
    </row>
    <row r="27" spans="1:10">
      <c r="A27" s="107">
        <v>26</v>
      </c>
      <c r="B27" s="107" t="s">
        <v>401</v>
      </c>
      <c r="C27" s="107" t="s">
        <v>196</v>
      </c>
      <c r="D27" s="107" t="s">
        <v>501</v>
      </c>
      <c r="E27" s="107" t="s">
        <v>502</v>
      </c>
      <c r="F27" s="107" t="s">
        <v>503</v>
      </c>
      <c r="G27" s="107" t="s">
        <v>487</v>
      </c>
      <c r="J27" s="107" t="s">
        <v>1042</v>
      </c>
    </row>
    <row r="28" spans="1:10">
      <c r="A28" s="107">
        <v>27</v>
      </c>
      <c r="B28" s="107" t="s">
        <v>401</v>
      </c>
      <c r="C28" s="107" t="s">
        <v>196</v>
      </c>
      <c r="D28" s="107" t="s">
        <v>504</v>
      </c>
      <c r="E28" s="107" t="s">
        <v>505</v>
      </c>
      <c r="F28" s="107" t="s">
        <v>506</v>
      </c>
      <c r="G28" s="107" t="s">
        <v>507</v>
      </c>
      <c r="H28" s="107" t="s">
        <v>508</v>
      </c>
      <c r="J28" s="107" t="s">
        <v>1042</v>
      </c>
    </row>
    <row r="29" spans="1:10">
      <c r="A29" s="107">
        <v>28</v>
      </c>
      <c r="B29" s="107" t="s">
        <v>401</v>
      </c>
      <c r="C29" s="107" t="s">
        <v>196</v>
      </c>
      <c r="D29" s="107" t="s">
        <v>509</v>
      </c>
      <c r="E29" s="107" t="s">
        <v>510</v>
      </c>
      <c r="F29" s="107" t="s">
        <v>511</v>
      </c>
      <c r="G29" s="107" t="s">
        <v>512</v>
      </c>
      <c r="H29" s="107" t="s">
        <v>513</v>
      </c>
      <c r="J29" s="107" t="s">
        <v>1042</v>
      </c>
    </row>
    <row r="30" spans="1:10">
      <c r="A30" s="107">
        <v>29</v>
      </c>
      <c r="B30" s="107" t="s">
        <v>401</v>
      </c>
      <c r="C30" s="107" t="s">
        <v>196</v>
      </c>
      <c r="D30" s="107" t="s">
        <v>514</v>
      </c>
      <c r="E30" s="107" t="s">
        <v>515</v>
      </c>
      <c r="F30" s="107" t="s">
        <v>516</v>
      </c>
      <c r="G30" s="107" t="s">
        <v>487</v>
      </c>
      <c r="J30" s="107" t="s">
        <v>1042</v>
      </c>
    </row>
    <row r="31" spans="1:10">
      <c r="A31" s="107">
        <v>30</v>
      </c>
      <c r="B31" s="107" t="s">
        <v>401</v>
      </c>
      <c r="C31" s="107" t="s">
        <v>196</v>
      </c>
      <c r="D31" s="107" t="s">
        <v>517</v>
      </c>
      <c r="E31" s="107" t="s">
        <v>518</v>
      </c>
      <c r="F31" s="107" t="s">
        <v>519</v>
      </c>
      <c r="G31" s="107" t="s">
        <v>520</v>
      </c>
      <c r="J31" s="107" t="s">
        <v>1042</v>
      </c>
    </row>
    <row r="32" spans="1:10">
      <c r="A32" s="107">
        <v>31</v>
      </c>
      <c r="B32" s="107" t="s">
        <v>401</v>
      </c>
      <c r="C32" s="107" t="s">
        <v>196</v>
      </c>
      <c r="D32" s="107" t="s">
        <v>521</v>
      </c>
      <c r="E32" s="107" t="s">
        <v>522</v>
      </c>
      <c r="F32" s="107" t="s">
        <v>523</v>
      </c>
      <c r="G32" s="107" t="s">
        <v>524</v>
      </c>
      <c r="J32" s="107" t="s">
        <v>1042</v>
      </c>
    </row>
    <row r="33" spans="1:10">
      <c r="A33" s="107">
        <v>32</v>
      </c>
      <c r="B33" s="107" t="s">
        <v>401</v>
      </c>
      <c r="C33" s="107" t="s">
        <v>196</v>
      </c>
      <c r="D33" s="107" t="s">
        <v>525</v>
      </c>
      <c r="E33" s="107" t="s">
        <v>526</v>
      </c>
      <c r="F33" s="107" t="s">
        <v>527</v>
      </c>
      <c r="G33" s="107" t="s">
        <v>528</v>
      </c>
      <c r="J33" s="107" t="s">
        <v>1042</v>
      </c>
    </row>
    <row r="34" spans="1:10">
      <c r="A34" s="107">
        <v>33</v>
      </c>
      <c r="B34" s="107" t="s">
        <v>401</v>
      </c>
      <c r="C34" s="107" t="s">
        <v>196</v>
      </c>
      <c r="D34" s="107" t="s">
        <v>529</v>
      </c>
      <c r="E34" s="107" t="s">
        <v>530</v>
      </c>
      <c r="F34" s="107" t="s">
        <v>531</v>
      </c>
      <c r="G34" s="107" t="s">
        <v>532</v>
      </c>
      <c r="H34" s="107" t="s">
        <v>533</v>
      </c>
      <c r="J34" s="107" t="s">
        <v>1042</v>
      </c>
    </row>
    <row r="35" spans="1:10">
      <c r="A35" s="107">
        <v>34</v>
      </c>
      <c r="B35" s="107" t="s">
        <v>401</v>
      </c>
      <c r="C35" s="107" t="s">
        <v>196</v>
      </c>
      <c r="D35" s="107" t="s">
        <v>534</v>
      </c>
      <c r="E35" s="107" t="s">
        <v>535</v>
      </c>
      <c r="F35" s="107" t="s">
        <v>536</v>
      </c>
      <c r="G35" s="107" t="s">
        <v>487</v>
      </c>
      <c r="J35" s="107" t="s">
        <v>1042</v>
      </c>
    </row>
    <row r="36" spans="1:10">
      <c r="A36" s="107">
        <v>35</v>
      </c>
      <c r="B36" s="107" t="s">
        <v>401</v>
      </c>
      <c r="C36" s="107" t="s">
        <v>196</v>
      </c>
      <c r="D36" s="107" t="s">
        <v>537</v>
      </c>
      <c r="E36" s="107" t="s">
        <v>538</v>
      </c>
      <c r="F36" s="107" t="s">
        <v>539</v>
      </c>
      <c r="G36" s="107" t="s">
        <v>487</v>
      </c>
      <c r="H36" s="107" t="s">
        <v>424</v>
      </c>
      <c r="J36" s="107" t="s">
        <v>1042</v>
      </c>
    </row>
    <row r="37" spans="1:10">
      <c r="A37" s="107">
        <v>36</v>
      </c>
      <c r="B37" s="107" t="s">
        <v>401</v>
      </c>
      <c r="C37" s="107" t="s">
        <v>196</v>
      </c>
      <c r="D37" s="107" t="s">
        <v>540</v>
      </c>
      <c r="E37" s="107" t="s">
        <v>541</v>
      </c>
      <c r="F37" s="107" t="s">
        <v>542</v>
      </c>
      <c r="G37" s="107" t="s">
        <v>455</v>
      </c>
      <c r="J37" s="107" t="s">
        <v>1042</v>
      </c>
    </row>
    <row r="38" spans="1:10">
      <c r="A38" s="107">
        <v>37</v>
      </c>
      <c r="B38" s="107" t="s">
        <v>401</v>
      </c>
      <c r="C38" s="107" t="s">
        <v>196</v>
      </c>
      <c r="D38" s="107" t="s">
        <v>543</v>
      </c>
      <c r="E38" s="107" t="s">
        <v>544</v>
      </c>
      <c r="F38" s="107" t="s">
        <v>545</v>
      </c>
      <c r="G38" s="107" t="s">
        <v>417</v>
      </c>
      <c r="J38" s="107" t="s">
        <v>1042</v>
      </c>
    </row>
    <row r="39" spans="1:10">
      <c r="A39" s="107">
        <v>38</v>
      </c>
      <c r="B39" s="107" t="s">
        <v>401</v>
      </c>
      <c r="C39" s="107" t="s">
        <v>196</v>
      </c>
      <c r="D39" s="107" t="s">
        <v>546</v>
      </c>
      <c r="E39" s="107" t="s">
        <v>547</v>
      </c>
      <c r="F39" s="107" t="s">
        <v>548</v>
      </c>
      <c r="G39" s="107" t="s">
        <v>549</v>
      </c>
      <c r="J39" s="107" t="s">
        <v>1042</v>
      </c>
    </row>
    <row r="40" spans="1:10">
      <c r="A40" s="107">
        <v>39</v>
      </c>
      <c r="B40" s="107" t="s">
        <v>401</v>
      </c>
      <c r="C40" s="107" t="s">
        <v>196</v>
      </c>
      <c r="D40" s="107" t="s">
        <v>550</v>
      </c>
      <c r="E40" s="107" t="s">
        <v>551</v>
      </c>
      <c r="F40" s="107" t="s">
        <v>552</v>
      </c>
      <c r="G40" s="107" t="s">
        <v>553</v>
      </c>
      <c r="H40" s="107" t="s">
        <v>554</v>
      </c>
      <c r="J40" s="107" t="s">
        <v>1042</v>
      </c>
    </row>
    <row r="41" spans="1:10">
      <c r="A41" s="107">
        <v>40</v>
      </c>
      <c r="B41" s="107" t="s">
        <v>401</v>
      </c>
      <c r="C41" s="107" t="s">
        <v>196</v>
      </c>
      <c r="D41" s="107" t="s">
        <v>555</v>
      </c>
      <c r="E41" s="107" t="s">
        <v>556</v>
      </c>
      <c r="F41" s="107" t="s">
        <v>557</v>
      </c>
      <c r="G41" s="107" t="s">
        <v>558</v>
      </c>
      <c r="J41" s="107" t="s">
        <v>1042</v>
      </c>
    </row>
    <row r="42" spans="1:10">
      <c r="A42" s="107">
        <v>41</v>
      </c>
      <c r="B42" s="107" t="s">
        <v>401</v>
      </c>
      <c r="C42" s="107" t="s">
        <v>196</v>
      </c>
      <c r="D42" s="107" t="s">
        <v>559</v>
      </c>
      <c r="E42" s="107" t="s">
        <v>560</v>
      </c>
      <c r="F42" s="107" t="s">
        <v>561</v>
      </c>
      <c r="G42" s="107" t="s">
        <v>553</v>
      </c>
      <c r="H42" s="107" t="s">
        <v>562</v>
      </c>
      <c r="J42" s="107" t="s">
        <v>1042</v>
      </c>
    </row>
    <row r="43" spans="1:10">
      <c r="A43" s="107">
        <v>42</v>
      </c>
      <c r="B43" s="107" t="s">
        <v>401</v>
      </c>
      <c r="C43" s="107" t="s">
        <v>196</v>
      </c>
      <c r="D43" s="107" t="s">
        <v>563</v>
      </c>
      <c r="E43" s="107" t="s">
        <v>564</v>
      </c>
      <c r="F43" s="107" t="s">
        <v>565</v>
      </c>
      <c r="G43" s="107" t="s">
        <v>428</v>
      </c>
      <c r="J43" s="107" t="s">
        <v>1042</v>
      </c>
    </row>
    <row r="44" spans="1:10">
      <c r="A44" s="107">
        <v>43</v>
      </c>
      <c r="B44" s="107" t="s">
        <v>401</v>
      </c>
      <c r="C44" s="107" t="s">
        <v>196</v>
      </c>
      <c r="D44" s="107" t="s">
        <v>566</v>
      </c>
      <c r="E44" s="107" t="s">
        <v>567</v>
      </c>
      <c r="F44" s="107" t="s">
        <v>568</v>
      </c>
      <c r="G44" s="107" t="s">
        <v>428</v>
      </c>
      <c r="J44" s="107" t="s">
        <v>1042</v>
      </c>
    </row>
    <row r="45" spans="1:10">
      <c r="A45" s="107">
        <v>44</v>
      </c>
      <c r="B45" s="107" t="s">
        <v>401</v>
      </c>
      <c r="C45" s="107" t="s">
        <v>196</v>
      </c>
      <c r="D45" s="107" t="s">
        <v>569</v>
      </c>
      <c r="E45" s="107" t="s">
        <v>570</v>
      </c>
      <c r="F45" s="107" t="s">
        <v>571</v>
      </c>
      <c r="G45" s="107" t="s">
        <v>459</v>
      </c>
      <c r="J45" s="107" t="s">
        <v>1042</v>
      </c>
    </row>
    <row r="46" spans="1:10">
      <c r="A46" s="107">
        <v>45</v>
      </c>
      <c r="B46" s="107" t="s">
        <v>401</v>
      </c>
      <c r="C46" s="107" t="s">
        <v>196</v>
      </c>
      <c r="D46" s="107" t="s">
        <v>572</v>
      </c>
      <c r="E46" s="107" t="s">
        <v>573</v>
      </c>
      <c r="F46" s="107" t="s">
        <v>574</v>
      </c>
      <c r="G46" s="107" t="s">
        <v>575</v>
      </c>
      <c r="H46" s="107" t="s">
        <v>576</v>
      </c>
      <c r="J46" s="107" t="s">
        <v>1042</v>
      </c>
    </row>
    <row r="47" spans="1:10">
      <c r="A47" s="107">
        <v>46</v>
      </c>
      <c r="B47" s="107" t="s">
        <v>401</v>
      </c>
      <c r="C47" s="107" t="s">
        <v>196</v>
      </c>
      <c r="D47" s="107" t="s">
        <v>577</v>
      </c>
      <c r="E47" s="107" t="s">
        <v>578</v>
      </c>
      <c r="F47" s="107" t="s">
        <v>579</v>
      </c>
      <c r="G47" s="107" t="s">
        <v>575</v>
      </c>
      <c r="H47" s="107" t="s">
        <v>580</v>
      </c>
      <c r="J47" s="107" t="s">
        <v>1042</v>
      </c>
    </row>
    <row r="48" spans="1:10">
      <c r="A48" s="107">
        <v>47</v>
      </c>
      <c r="B48" s="107" t="s">
        <v>401</v>
      </c>
      <c r="C48" s="107" t="s">
        <v>196</v>
      </c>
      <c r="D48" s="107" t="s">
        <v>581</v>
      </c>
      <c r="E48" s="107" t="s">
        <v>582</v>
      </c>
      <c r="F48" s="107" t="s">
        <v>583</v>
      </c>
      <c r="G48" s="107" t="s">
        <v>487</v>
      </c>
      <c r="J48" s="107" t="s">
        <v>1042</v>
      </c>
    </row>
    <row r="49" spans="1:10">
      <c r="A49" s="107">
        <v>48</v>
      </c>
      <c r="B49" s="107" t="s">
        <v>401</v>
      </c>
      <c r="C49" s="107" t="s">
        <v>196</v>
      </c>
      <c r="D49" s="107" t="s">
        <v>584</v>
      </c>
      <c r="E49" s="107" t="s">
        <v>585</v>
      </c>
      <c r="F49" s="107" t="s">
        <v>586</v>
      </c>
      <c r="G49" s="107" t="s">
        <v>471</v>
      </c>
      <c r="J49" s="107" t="s">
        <v>1042</v>
      </c>
    </row>
    <row r="50" spans="1:10">
      <c r="A50" s="107">
        <v>49</v>
      </c>
      <c r="B50" s="107" t="s">
        <v>401</v>
      </c>
      <c r="C50" s="107" t="s">
        <v>196</v>
      </c>
      <c r="D50" s="107" t="s">
        <v>587</v>
      </c>
      <c r="E50" s="107" t="s">
        <v>588</v>
      </c>
      <c r="F50" s="107" t="s">
        <v>589</v>
      </c>
      <c r="G50" s="107" t="s">
        <v>459</v>
      </c>
      <c r="H50" s="107" t="s">
        <v>590</v>
      </c>
      <c r="J50" s="107" t="s">
        <v>1042</v>
      </c>
    </row>
    <row r="51" spans="1:10">
      <c r="A51" s="107">
        <v>50</v>
      </c>
      <c r="B51" s="107" t="s">
        <v>401</v>
      </c>
      <c r="C51" s="107" t="s">
        <v>196</v>
      </c>
      <c r="D51" s="107" t="s">
        <v>591</v>
      </c>
      <c r="E51" s="107" t="s">
        <v>592</v>
      </c>
      <c r="F51" s="107" t="s">
        <v>593</v>
      </c>
      <c r="G51" s="107" t="s">
        <v>409</v>
      </c>
      <c r="J51" s="107" t="s">
        <v>1042</v>
      </c>
    </row>
    <row r="52" spans="1:10">
      <c r="A52" s="107">
        <v>51</v>
      </c>
      <c r="B52" s="107" t="s">
        <v>401</v>
      </c>
      <c r="C52" s="107" t="s">
        <v>196</v>
      </c>
      <c r="D52" s="107" t="s">
        <v>594</v>
      </c>
      <c r="E52" s="107" t="s">
        <v>595</v>
      </c>
      <c r="F52" s="107" t="s">
        <v>596</v>
      </c>
      <c r="G52" s="107" t="s">
        <v>597</v>
      </c>
      <c r="J52" s="107" t="s">
        <v>1042</v>
      </c>
    </row>
    <row r="53" spans="1:10">
      <c r="A53" s="107">
        <v>52</v>
      </c>
      <c r="B53" s="107" t="s">
        <v>401</v>
      </c>
      <c r="C53" s="107" t="s">
        <v>196</v>
      </c>
      <c r="D53" s="107" t="s">
        <v>598</v>
      </c>
      <c r="E53" s="107" t="s">
        <v>599</v>
      </c>
      <c r="F53" s="107" t="s">
        <v>600</v>
      </c>
      <c r="G53" s="107" t="s">
        <v>417</v>
      </c>
      <c r="H53" s="107" t="s">
        <v>601</v>
      </c>
      <c r="J53" s="107" t="s">
        <v>1042</v>
      </c>
    </row>
    <row r="54" spans="1:10">
      <c r="A54" s="107">
        <v>53</v>
      </c>
      <c r="B54" s="107" t="s">
        <v>401</v>
      </c>
      <c r="C54" s="107" t="s">
        <v>196</v>
      </c>
      <c r="D54" s="107" t="s">
        <v>602</v>
      </c>
      <c r="E54" s="107" t="s">
        <v>603</v>
      </c>
      <c r="F54" s="107" t="s">
        <v>604</v>
      </c>
      <c r="G54" s="107" t="s">
        <v>605</v>
      </c>
      <c r="J54" s="107" t="s">
        <v>1042</v>
      </c>
    </row>
    <row r="55" spans="1:10">
      <c r="A55" s="107">
        <v>54</v>
      </c>
      <c r="B55" s="107" t="s">
        <v>401</v>
      </c>
      <c r="C55" s="107" t="s">
        <v>196</v>
      </c>
      <c r="D55" s="107" t="s">
        <v>606</v>
      </c>
      <c r="E55" s="107" t="s">
        <v>607</v>
      </c>
      <c r="F55" s="107" t="s">
        <v>608</v>
      </c>
      <c r="G55" s="107" t="s">
        <v>409</v>
      </c>
      <c r="H55" s="107" t="s">
        <v>609</v>
      </c>
      <c r="J55" s="107" t="s">
        <v>1042</v>
      </c>
    </row>
    <row r="56" spans="1:10">
      <c r="A56" s="107">
        <v>55</v>
      </c>
      <c r="B56" s="107" t="s">
        <v>401</v>
      </c>
      <c r="C56" s="107" t="s">
        <v>196</v>
      </c>
      <c r="D56" s="107" t="s">
        <v>610</v>
      </c>
      <c r="E56" s="107" t="s">
        <v>611</v>
      </c>
      <c r="F56" s="107" t="s">
        <v>612</v>
      </c>
      <c r="G56" s="107" t="s">
        <v>553</v>
      </c>
      <c r="J56" s="107" t="s">
        <v>1042</v>
      </c>
    </row>
    <row r="57" spans="1:10">
      <c r="A57" s="107">
        <v>56</v>
      </c>
      <c r="B57" s="107" t="s">
        <v>401</v>
      </c>
      <c r="C57" s="107" t="s">
        <v>196</v>
      </c>
      <c r="D57" s="107" t="s">
        <v>613</v>
      </c>
      <c r="E57" s="107" t="s">
        <v>614</v>
      </c>
      <c r="F57" s="107" t="s">
        <v>615</v>
      </c>
      <c r="G57" s="107" t="s">
        <v>616</v>
      </c>
      <c r="J57" s="107" t="s">
        <v>1042</v>
      </c>
    </row>
    <row r="58" spans="1:10">
      <c r="A58" s="107">
        <v>57</v>
      </c>
      <c r="B58" s="107" t="s">
        <v>401</v>
      </c>
      <c r="C58" s="107" t="s">
        <v>196</v>
      </c>
      <c r="D58" s="107" t="s">
        <v>617</v>
      </c>
      <c r="E58" s="107" t="s">
        <v>618</v>
      </c>
      <c r="F58" s="107" t="s">
        <v>619</v>
      </c>
      <c r="G58" s="107" t="s">
        <v>553</v>
      </c>
      <c r="J58" s="107" t="s">
        <v>1042</v>
      </c>
    </row>
    <row r="59" spans="1:10">
      <c r="A59" s="107">
        <v>58</v>
      </c>
      <c r="B59" s="107" t="s">
        <v>401</v>
      </c>
      <c r="C59" s="107" t="s">
        <v>196</v>
      </c>
      <c r="D59" s="107" t="s">
        <v>620</v>
      </c>
      <c r="E59" s="107" t="s">
        <v>621</v>
      </c>
      <c r="F59" s="107" t="s">
        <v>622</v>
      </c>
      <c r="G59" s="107" t="s">
        <v>623</v>
      </c>
      <c r="J59" s="107" t="s">
        <v>1042</v>
      </c>
    </row>
    <row r="60" spans="1:10">
      <c r="A60" s="107">
        <v>59</v>
      </c>
      <c r="B60" s="107" t="s">
        <v>401</v>
      </c>
      <c r="C60" s="107" t="s">
        <v>196</v>
      </c>
      <c r="D60" s="107" t="s">
        <v>624</v>
      </c>
      <c r="E60" s="107" t="s">
        <v>625</v>
      </c>
      <c r="F60" s="107" t="s">
        <v>626</v>
      </c>
      <c r="G60" s="107" t="s">
        <v>409</v>
      </c>
      <c r="J60" s="107" t="s">
        <v>1042</v>
      </c>
    </row>
    <row r="61" spans="1:10">
      <c r="A61" s="107">
        <v>60</v>
      </c>
      <c r="B61" s="107" t="s">
        <v>401</v>
      </c>
      <c r="C61" s="107" t="s">
        <v>196</v>
      </c>
      <c r="D61" s="107" t="s">
        <v>627</v>
      </c>
      <c r="E61" s="107" t="s">
        <v>628</v>
      </c>
      <c r="F61" s="107" t="s">
        <v>629</v>
      </c>
      <c r="G61" s="107" t="s">
        <v>630</v>
      </c>
      <c r="J61" s="107" t="s">
        <v>1042</v>
      </c>
    </row>
    <row r="62" spans="1:10">
      <c r="A62" s="107">
        <v>61</v>
      </c>
      <c r="B62" s="107" t="s">
        <v>401</v>
      </c>
      <c r="C62" s="107" t="s">
        <v>196</v>
      </c>
      <c r="D62" s="107" t="s">
        <v>631</v>
      </c>
      <c r="E62" s="107" t="s">
        <v>632</v>
      </c>
      <c r="F62" s="107" t="s">
        <v>633</v>
      </c>
      <c r="G62" s="107" t="s">
        <v>409</v>
      </c>
      <c r="J62" s="107" t="s">
        <v>1042</v>
      </c>
    </row>
    <row r="63" spans="1:10">
      <c r="A63" s="107">
        <v>62</v>
      </c>
      <c r="B63" s="107" t="s">
        <v>401</v>
      </c>
      <c r="C63" s="107" t="s">
        <v>196</v>
      </c>
      <c r="D63" s="107" t="s">
        <v>634</v>
      </c>
      <c r="E63" s="107" t="s">
        <v>635</v>
      </c>
      <c r="F63" s="107" t="s">
        <v>636</v>
      </c>
      <c r="G63" s="107" t="s">
        <v>409</v>
      </c>
      <c r="H63" s="107" t="s">
        <v>637</v>
      </c>
      <c r="J63" s="107" t="s">
        <v>1042</v>
      </c>
    </row>
    <row r="64" spans="1:10">
      <c r="A64" s="107">
        <v>63</v>
      </c>
      <c r="B64" s="107" t="s">
        <v>401</v>
      </c>
      <c r="C64" s="107" t="s">
        <v>196</v>
      </c>
      <c r="D64" s="107" t="s">
        <v>638</v>
      </c>
      <c r="E64" s="107" t="s">
        <v>639</v>
      </c>
      <c r="F64" s="107" t="s">
        <v>640</v>
      </c>
      <c r="G64" s="107" t="s">
        <v>471</v>
      </c>
      <c r="J64" s="107" t="s">
        <v>1042</v>
      </c>
    </row>
    <row r="65" spans="1:10">
      <c r="A65" s="107">
        <v>64</v>
      </c>
      <c r="B65" s="107" t="s">
        <v>401</v>
      </c>
      <c r="C65" s="107" t="s">
        <v>196</v>
      </c>
      <c r="D65" s="107" t="s">
        <v>641</v>
      </c>
      <c r="E65" s="107" t="s">
        <v>642</v>
      </c>
      <c r="F65" s="107" t="s">
        <v>643</v>
      </c>
      <c r="G65" s="107" t="s">
        <v>433</v>
      </c>
      <c r="H65" s="107" t="s">
        <v>644</v>
      </c>
      <c r="J65" s="107" t="s">
        <v>1042</v>
      </c>
    </row>
    <row r="66" spans="1:10">
      <c r="A66" s="107">
        <v>65</v>
      </c>
      <c r="B66" s="107" t="s">
        <v>401</v>
      </c>
      <c r="C66" s="107" t="s">
        <v>196</v>
      </c>
      <c r="D66" s="107" t="s">
        <v>645</v>
      </c>
      <c r="E66" s="107" t="s">
        <v>646</v>
      </c>
      <c r="F66" s="107" t="s">
        <v>647</v>
      </c>
      <c r="G66" s="107" t="s">
        <v>417</v>
      </c>
      <c r="J66" s="107" t="s">
        <v>1042</v>
      </c>
    </row>
    <row r="67" spans="1:10">
      <c r="A67" s="107">
        <v>66</v>
      </c>
      <c r="B67" s="107" t="s">
        <v>401</v>
      </c>
      <c r="C67" s="107" t="s">
        <v>196</v>
      </c>
      <c r="D67" s="107" t="s">
        <v>648</v>
      </c>
      <c r="E67" s="107" t="s">
        <v>649</v>
      </c>
      <c r="F67" s="107" t="s">
        <v>650</v>
      </c>
      <c r="G67" s="107" t="s">
        <v>409</v>
      </c>
      <c r="H67" s="107" t="s">
        <v>651</v>
      </c>
      <c r="J67" s="107" t="s">
        <v>1042</v>
      </c>
    </row>
    <row r="68" spans="1:10">
      <c r="A68" s="107">
        <v>67</v>
      </c>
      <c r="B68" s="107" t="s">
        <v>401</v>
      </c>
      <c r="C68" s="107" t="s">
        <v>196</v>
      </c>
      <c r="D68" s="107" t="s">
        <v>652</v>
      </c>
      <c r="E68" s="107" t="s">
        <v>653</v>
      </c>
      <c r="F68" s="107" t="s">
        <v>654</v>
      </c>
      <c r="G68" s="107" t="s">
        <v>655</v>
      </c>
      <c r="J68" s="107" t="s">
        <v>1042</v>
      </c>
    </row>
    <row r="69" spans="1:10">
      <c r="A69" s="107">
        <v>68</v>
      </c>
      <c r="B69" s="107" t="s">
        <v>401</v>
      </c>
      <c r="C69" s="107" t="s">
        <v>196</v>
      </c>
      <c r="D69" s="107" t="s">
        <v>656</v>
      </c>
      <c r="E69" s="107" t="s">
        <v>657</v>
      </c>
      <c r="F69" s="107" t="s">
        <v>658</v>
      </c>
      <c r="G69" s="107" t="s">
        <v>616</v>
      </c>
      <c r="J69" s="107" t="s">
        <v>1042</v>
      </c>
    </row>
    <row r="70" spans="1:10">
      <c r="A70" s="107">
        <v>69</v>
      </c>
      <c r="B70" s="107" t="s">
        <v>401</v>
      </c>
      <c r="C70" s="107" t="s">
        <v>196</v>
      </c>
      <c r="D70" s="107" t="s">
        <v>659</v>
      </c>
      <c r="E70" s="107" t="s">
        <v>660</v>
      </c>
      <c r="F70" s="107" t="s">
        <v>661</v>
      </c>
      <c r="G70" s="107" t="s">
        <v>662</v>
      </c>
      <c r="J70" s="107" t="s">
        <v>1042</v>
      </c>
    </row>
    <row r="71" spans="1:10">
      <c r="A71" s="107">
        <v>70</v>
      </c>
      <c r="B71" s="107" t="s">
        <v>401</v>
      </c>
      <c r="C71" s="107" t="s">
        <v>196</v>
      </c>
      <c r="D71" s="107" t="s">
        <v>663</v>
      </c>
      <c r="E71" s="107" t="s">
        <v>664</v>
      </c>
      <c r="F71" s="107" t="s">
        <v>436</v>
      </c>
      <c r="G71" s="107" t="s">
        <v>665</v>
      </c>
      <c r="J71" s="107" t="s">
        <v>1042</v>
      </c>
    </row>
    <row r="72" spans="1:10">
      <c r="A72" s="107">
        <v>71</v>
      </c>
      <c r="B72" s="107" t="s">
        <v>401</v>
      </c>
      <c r="C72" s="107" t="s">
        <v>196</v>
      </c>
      <c r="D72" s="107" t="s">
        <v>666</v>
      </c>
      <c r="E72" s="107" t="s">
        <v>667</v>
      </c>
      <c r="F72" s="107" t="s">
        <v>668</v>
      </c>
      <c r="G72" s="107" t="s">
        <v>437</v>
      </c>
      <c r="J72" s="107" t="s">
        <v>1042</v>
      </c>
    </row>
    <row r="73" spans="1:10">
      <c r="A73" s="107">
        <v>72</v>
      </c>
      <c r="B73" s="107" t="s">
        <v>401</v>
      </c>
      <c r="C73" s="107" t="s">
        <v>196</v>
      </c>
      <c r="D73" s="107" t="s">
        <v>669</v>
      </c>
      <c r="E73" s="107" t="s">
        <v>670</v>
      </c>
      <c r="F73" s="107" t="s">
        <v>671</v>
      </c>
      <c r="G73" s="107" t="s">
        <v>409</v>
      </c>
      <c r="J73" s="107" t="s">
        <v>1042</v>
      </c>
    </row>
    <row r="74" spans="1:10">
      <c r="A74" s="107">
        <v>73</v>
      </c>
      <c r="B74" s="107" t="s">
        <v>401</v>
      </c>
      <c r="C74" s="107" t="s">
        <v>196</v>
      </c>
      <c r="D74" s="107" t="s">
        <v>672</v>
      </c>
      <c r="E74" s="107" t="s">
        <v>673</v>
      </c>
      <c r="F74" s="107" t="s">
        <v>674</v>
      </c>
      <c r="G74" s="107" t="s">
        <v>487</v>
      </c>
      <c r="H74" s="107" t="s">
        <v>675</v>
      </c>
      <c r="J74" s="107" t="s">
        <v>1042</v>
      </c>
    </row>
    <row r="75" spans="1:10">
      <c r="A75" s="107">
        <v>74</v>
      </c>
      <c r="B75" s="107" t="s">
        <v>401</v>
      </c>
      <c r="C75" s="107" t="s">
        <v>196</v>
      </c>
      <c r="D75" s="107" t="s">
        <v>676</v>
      </c>
      <c r="E75" s="107" t="s">
        <v>677</v>
      </c>
      <c r="F75" s="107" t="s">
        <v>678</v>
      </c>
      <c r="G75" s="107" t="s">
        <v>679</v>
      </c>
      <c r="J75" s="107" t="s">
        <v>1042</v>
      </c>
    </row>
    <row r="76" spans="1:10">
      <c r="A76" s="107">
        <v>75</v>
      </c>
      <c r="B76" s="107" t="s">
        <v>401</v>
      </c>
      <c r="C76" s="107" t="s">
        <v>196</v>
      </c>
      <c r="D76" s="107" t="s">
        <v>680</v>
      </c>
      <c r="E76" s="107" t="s">
        <v>681</v>
      </c>
      <c r="F76" s="107" t="s">
        <v>661</v>
      </c>
      <c r="G76" s="107" t="s">
        <v>558</v>
      </c>
      <c r="J76" s="107" t="s">
        <v>1042</v>
      </c>
    </row>
    <row r="77" spans="1:10">
      <c r="A77" s="107">
        <v>76</v>
      </c>
      <c r="B77" s="107" t="s">
        <v>401</v>
      </c>
      <c r="C77" s="107" t="s">
        <v>196</v>
      </c>
      <c r="D77" s="107" t="s">
        <v>682</v>
      </c>
      <c r="E77" s="107" t="s">
        <v>683</v>
      </c>
      <c r="F77" s="107" t="s">
        <v>684</v>
      </c>
      <c r="G77" s="107" t="s">
        <v>437</v>
      </c>
      <c r="J77" s="107" t="s">
        <v>1042</v>
      </c>
    </row>
    <row r="78" spans="1:10">
      <c r="A78" s="107">
        <v>77</v>
      </c>
      <c r="B78" s="107" t="s">
        <v>401</v>
      </c>
      <c r="C78" s="107" t="s">
        <v>196</v>
      </c>
      <c r="D78" s="107" t="s">
        <v>685</v>
      </c>
      <c r="E78" s="107" t="s">
        <v>686</v>
      </c>
      <c r="F78" s="107" t="s">
        <v>482</v>
      </c>
      <c r="G78" s="107" t="s">
        <v>687</v>
      </c>
      <c r="J78" s="107" t="s">
        <v>1042</v>
      </c>
    </row>
    <row r="79" spans="1:10">
      <c r="A79" s="107">
        <v>78</v>
      </c>
      <c r="B79" s="107" t="s">
        <v>401</v>
      </c>
      <c r="C79" s="107" t="s">
        <v>196</v>
      </c>
      <c r="D79" s="107" t="s">
        <v>688</v>
      </c>
      <c r="E79" s="107" t="s">
        <v>689</v>
      </c>
      <c r="F79" s="107" t="s">
        <v>690</v>
      </c>
      <c r="G79" s="107" t="s">
        <v>459</v>
      </c>
      <c r="J79" s="107" t="s">
        <v>1042</v>
      </c>
    </row>
    <row r="80" spans="1:10">
      <c r="A80" s="107">
        <v>79</v>
      </c>
      <c r="B80" s="107" t="s">
        <v>401</v>
      </c>
      <c r="C80" s="107" t="s">
        <v>196</v>
      </c>
      <c r="D80" s="107" t="s">
        <v>691</v>
      </c>
      <c r="E80" s="107" t="s">
        <v>692</v>
      </c>
      <c r="F80" s="107" t="s">
        <v>693</v>
      </c>
      <c r="G80" s="107" t="s">
        <v>694</v>
      </c>
      <c r="J80" s="107" t="s">
        <v>1042</v>
      </c>
    </row>
    <row r="81" spans="1:10">
      <c r="A81" s="107">
        <v>80</v>
      </c>
      <c r="B81" s="107" t="s">
        <v>401</v>
      </c>
      <c r="C81" s="107" t="s">
        <v>196</v>
      </c>
      <c r="D81" s="107" t="s">
        <v>695</v>
      </c>
      <c r="E81" s="107" t="s">
        <v>696</v>
      </c>
      <c r="F81" s="107" t="s">
        <v>697</v>
      </c>
      <c r="G81" s="107" t="s">
        <v>630</v>
      </c>
      <c r="H81" s="107" t="s">
        <v>698</v>
      </c>
      <c r="J81" s="107" t="s">
        <v>1042</v>
      </c>
    </row>
    <row r="82" spans="1:10">
      <c r="A82" s="107">
        <v>81</v>
      </c>
      <c r="B82" s="107" t="s">
        <v>401</v>
      </c>
      <c r="C82" s="107" t="s">
        <v>196</v>
      </c>
      <c r="D82" s="107" t="s">
        <v>699</v>
      </c>
      <c r="E82" s="107" t="s">
        <v>700</v>
      </c>
      <c r="F82" s="107" t="s">
        <v>701</v>
      </c>
      <c r="G82" s="107" t="s">
        <v>702</v>
      </c>
      <c r="H82" s="107" t="s">
        <v>703</v>
      </c>
      <c r="J82" s="107" t="s">
        <v>1042</v>
      </c>
    </row>
    <row r="83" spans="1:10">
      <c r="A83" s="107">
        <v>82</v>
      </c>
      <c r="B83" s="107" t="s">
        <v>401</v>
      </c>
      <c r="C83" s="107" t="s">
        <v>196</v>
      </c>
      <c r="D83" s="107" t="s">
        <v>704</v>
      </c>
      <c r="E83" s="107" t="s">
        <v>700</v>
      </c>
      <c r="F83" s="107" t="s">
        <v>701</v>
      </c>
      <c r="G83" s="107" t="s">
        <v>705</v>
      </c>
      <c r="J83" s="107" t="s">
        <v>1042</v>
      </c>
    </row>
    <row r="84" spans="1:10">
      <c r="A84" s="107">
        <v>83</v>
      </c>
      <c r="B84" s="107" t="s">
        <v>401</v>
      </c>
      <c r="C84" s="107" t="s">
        <v>196</v>
      </c>
      <c r="D84" s="107" t="s">
        <v>706</v>
      </c>
      <c r="E84" s="107" t="s">
        <v>707</v>
      </c>
      <c r="F84" s="107" t="s">
        <v>404</v>
      </c>
      <c r="G84" s="107" t="s">
        <v>708</v>
      </c>
      <c r="J84" s="107" t="s">
        <v>1042</v>
      </c>
    </row>
    <row r="85" spans="1:10">
      <c r="A85" s="107">
        <v>84</v>
      </c>
      <c r="B85" s="107" t="s">
        <v>401</v>
      </c>
      <c r="C85" s="107" t="s">
        <v>196</v>
      </c>
      <c r="D85" s="107" t="s">
        <v>709</v>
      </c>
      <c r="E85" s="107" t="s">
        <v>710</v>
      </c>
      <c r="F85" s="107" t="s">
        <v>404</v>
      </c>
      <c r="G85" s="107" t="s">
        <v>711</v>
      </c>
      <c r="J85" s="107" t="s">
        <v>1042</v>
      </c>
    </row>
    <row r="86" spans="1:10">
      <c r="A86" s="107">
        <v>85</v>
      </c>
      <c r="B86" s="107" t="s">
        <v>401</v>
      </c>
      <c r="C86" s="107" t="s">
        <v>196</v>
      </c>
      <c r="D86" s="107" t="s">
        <v>712</v>
      </c>
      <c r="E86" s="107" t="s">
        <v>713</v>
      </c>
      <c r="F86" s="107" t="s">
        <v>404</v>
      </c>
      <c r="G86" s="107" t="s">
        <v>714</v>
      </c>
      <c r="J86" s="107" t="s">
        <v>1042</v>
      </c>
    </row>
    <row r="87" spans="1:10">
      <c r="A87" s="107">
        <v>86</v>
      </c>
      <c r="B87" s="107" t="s">
        <v>401</v>
      </c>
      <c r="C87" s="107" t="s">
        <v>196</v>
      </c>
      <c r="D87" s="107" t="s">
        <v>715</v>
      </c>
      <c r="E87" s="107" t="s">
        <v>716</v>
      </c>
      <c r="F87" s="107" t="s">
        <v>404</v>
      </c>
      <c r="G87" s="107" t="s">
        <v>717</v>
      </c>
      <c r="J87" s="107" t="s">
        <v>1042</v>
      </c>
    </row>
    <row r="88" spans="1:10">
      <c r="A88" s="107">
        <v>87</v>
      </c>
      <c r="B88" s="107" t="s">
        <v>401</v>
      </c>
      <c r="C88" s="107" t="s">
        <v>196</v>
      </c>
      <c r="D88" s="107" t="s">
        <v>718</v>
      </c>
      <c r="E88" s="107" t="s">
        <v>719</v>
      </c>
      <c r="F88" s="107" t="s">
        <v>404</v>
      </c>
      <c r="G88" s="107" t="s">
        <v>720</v>
      </c>
      <c r="J88" s="107" t="s">
        <v>1042</v>
      </c>
    </row>
    <row r="89" spans="1:10">
      <c r="A89" s="107">
        <v>88</v>
      </c>
      <c r="B89" s="107" t="s">
        <v>401</v>
      </c>
      <c r="C89" s="107" t="s">
        <v>196</v>
      </c>
      <c r="D89" s="107" t="s">
        <v>721</v>
      </c>
      <c r="E89" s="107" t="s">
        <v>722</v>
      </c>
      <c r="F89" s="107" t="s">
        <v>404</v>
      </c>
      <c r="G89" s="107" t="s">
        <v>723</v>
      </c>
      <c r="J89" s="107" t="s">
        <v>1042</v>
      </c>
    </row>
    <row r="90" spans="1:10">
      <c r="A90" s="107">
        <v>89</v>
      </c>
      <c r="B90" s="107" t="s">
        <v>401</v>
      </c>
      <c r="C90" s="107" t="s">
        <v>196</v>
      </c>
      <c r="D90" s="107" t="s">
        <v>724</v>
      </c>
      <c r="E90" s="107" t="s">
        <v>725</v>
      </c>
      <c r="F90" s="107" t="s">
        <v>404</v>
      </c>
      <c r="G90" s="107" t="s">
        <v>726</v>
      </c>
      <c r="J90" s="107" t="s">
        <v>1042</v>
      </c>
    </row>
    <row r="91" spans="1:10">
      <c r="A91" s="107">
        <v>90</v>
      </c>
      <c r="B91" s="107" t="s">
        <v>401</v>
      </c>
      <c r="C91" s="107" t="s">
        <v>196</v>
      </c>
      <c r="D91" s="107" t="s">
        <v>727</v>
      </c>
      <c r="E91" s="107" t="s">
        <v>728</v>
      </c>
      <c r="F91" s="107" t="s">
        <v>404</v>
      </c>
      <c r="G91" s="107" t="s">
        <v>729</v>
      </c>
      <c r="J91" s="107" t="s">
        <v>1042</v>
      </c>
    </row>
    <row r="92" spans="1:10">
      <c r="A92" s="107">
        <v>91</v>
      </c>
      <c r="B92" s="107" t="s">
        <v>401</v>
      </c>
      <c r="C92" s="107" t="s">
        <v>196</v>
      </c>
      <c r="D92" s="107" t="s">
        <v>730</v>
      </c>
      <c r="E92" s="107" t="s">
        <v>731</v>
      </c>
      <c r="F92" s="107" t="s">
        <v>404</v>
      </c>
      <c r="G92" s="107" t="s">
        <v>732</v>
      </c>
      <c r="J92" s="107" t="s">
        <v>1042</v>
      </c>
    </row>
    <row r="93" spans="1:10">
      <c r="A93" s="107">
        <v>92</v>
      </c>
      <c r="B93" s="107" t="s">
        <v>401</v>
      </c>
      <c r="C93" s="107" t="s">
        <v>196</v>
      </c>
      <c r="D93" s="107" t="s">
        <v>733</v>
      </c>
      <c r="E93" s="107" t="s">
        <v>734</v>
      </c>
      <c r="F93" s="107" t="s">
        <v>404</v>
      </c>
      <c r="G93" s="107" t="s">
        <v>735</v>
      </c>
      <c r="J93" s="107" t="s">
        <v>1042</v>
      </c>
    </row>
    <row r="94" spans="1:10">
      <c r="A94" s="107">
        <v>93</v>
      </c>
      <c r="B94" s="107" t="s">
        <v>401</v>
      </c>
      <c r="C94" s="107" t="s">
        <v>196</v>
      </c>
      <c r="D94" s="107" t="s">
        <v>736</v>
      </c>
      <c r="E94" s="107" t="s">
        <v>737</v>
      </c>
      <c r="F94" s="107" t="s">
        <v>404</v>
      </c>
      <c r="G94" s="107" t="s">
        <v>738</v>
      </c>
      <c r="J94" s="107" t="s">
        <v>1042</v>
      </c>
    </row>
    <row r="95" spans="1:10">
      <c r="A95" s="107">
        <v>94</v>
      </c>
      <c r="B95" s="107" t="s">
        <v>401</v>
      </c>
      <c r="C95" s="107" t="s">
        <v>196</v>
      </c>
      <c r="D95" s="107" t="s">
        <v>739</v>
      </c>
      <c r="E95" s="107" t="s">
        <v>740</v>
      </c>
      <c r="F95" s="107" t="s">
        <v>741</v>
      </c>
      <c r="G95" s="107" t="s">
        <v>742</v>
      </c>
      <c r="J95" s="107" t="s">
        <v>1042</v>
      </c>
    </row>
    <row r="96" spans="1:10">
      <c r="A96" s="107">
        <v>95</v>
      </c>
      <c r="B96" s="107" t="s">
        <v>401</v>
      </c>
      <c r="C96" s="107" t="s">
        <v>196</v>
      </c>
      <c r="D96" s="107" t="s">
        <v>743</v>
      </c>
      <c r="E96" s="107" t="s">
        <v>744</v>
      </c>
      <c r="F96" s="107" t="s">
        <v>741</v>
      </c>
      <c r="G96" s="107" t="s">
        <v>745</v>
      </c>
      <c r="J96" s="107" t="s">
        <v>1042</v>
      </c>
    </row>
    <row r="97" spans="1:10">
      <c r="A97" s="107">
        <v>96</v>
      </c>
      <c r="B97" s="107" t="s">
        <v>401</v>
      </c>
      <c r="C97" s="107" t="s">
        <v>196</v>
      </c>
      <c r="D97" s="107" t="s">
        <v>746</v>
      </c>
      <c r="E97" s="107" t="s">
        <v>747</v>
      </c>
      <c r="F97" s="107" t="s">
        <v>741</v>
      </c>
      <c r="G97" s="107" t="s">
        <v>748</v>
      </c>
      <c r="J97" s="107" t="s">
        <v>1042</v>
      </c>
    </row>
    <row r="98" spans="1:10">
      <c r="A98" s="107">
        <v>97</v>
      </c>
      <c r="B98" s="107" t="s">
        <v>401</v>
      </c>
      <c r="C98" s="107" t="s">
        <v>196</v>
      </c>
      <c r="D98" s="107" t="s">
        <v>749</v>
      </c>
      <c r="E98" s="107" t="s">
        <v>750</v>
      </c>
      <c r="F98" s="107" t="s">
        <v>741</v>
      </c>
      <c r="G98" s="107" t="s">
        <v>751</v>
      </c>
      <c r="J98" s="107" t="s">
        <v>1042</v>
      </c>
    </row>
    <row r="99" spans="1:10">
      <c r="A99" s="107">
        <v>98</v>
      </c>
      <c r="B99" s="107" t="s">
        <v>401</v>
      </c>
      <c r="C99" s="107" t="s">
        <v>196</v>
      </c>
      <c r="D99" s="107" t="s">
        <v>752</v>
      </c>
      <c r="E99" s="107" t="s">
        <v>753</v>
      </c>
      <c r="F99" s="107" t="s">
        <v>754</v>
      </c>
      <c r="G99" s="107" t="s">
        <v>755</v>
      </c>
      <c r="H99" s="107" t="s">
        <v>756</v>
      </c>
      <c r="J99" s="107" t="s">
        <v>1042</v>
      </c>
    </row>
    <row r="100" spans="1:10">
      <c r="A100" s="107">
        <v>99</v>
      </c>
      <c r="B100" s="107" t="s">
        <v>401</v>
      </c>
      <c r="C100" s="107" t="s">
        <v>196</v>
      </c>
      <c r="D100" s="107" t="s">
        <v>757</v>
      </c>
      <c r="E100" s="107" t="s">
        <v>758</v>
      </c>
      <c r="F100" s="107" t="s">
        <v>759</v>
      </c>
      <c r="G100" s="107" t="s">
        <v>507</v>
      </c>
      <c r="J100" s="107" t="s">
        <v>1042</v>
      </c>
    </row>
    <row r="101" spans="1:10">
      <c r="A101" s="107">
        <v>100</v>
      </c>
      <c r="B101" s="107" t="s">
        <v>401</v>
      </c>
      <c r="C101" s="107" t="s">
        <v>196</v>
      </c>
      <c r="D101" s="107" t="s">
        <v>760</v>
      </c>
      <c r="E101" s="107" t="s">
        <v>761</v>
      </c>
      <c r="F101" s="107" t="s">
        <v>762</v>
      </c>
      <c r="G101" s="107" t="s">
        <v>417</v>
      </c>
      <c r="J101" s="107" t="s">
        <v>1042</v>
      </c>
    </row>
    <row r="102" spans="1:10">
      <c r="A102" s="107">
        <v>101</v>
      </c>
      <c r="B102" s="107" t="s">
        <v>401</v>
      </c>
      <c r="C102" s="107" t="s">
        <v>196</v>
      </c>
      <c r="D102" s="107" t="s">
        <v>763</v>
      </c>
      <c r="E102" s="107" t="s">
        <v>764</v>
      </c>
      <c r="F102" s="107" t="s">
        <v>765</v>
      </c>
      <c r="G102" s="107" t="s">
        <v>417</v>
      </c>
      <c r="J102" s="107" t="s">
        <v>1042</v>
      </c>
    </row>
    <row r="103" spans="1:10">
      <c r="A103" s="107">
        <v>102</v>
      </c>
      <c r="B103" s="107" t="s">
        <v>401</v>
      </c>
      <c r="C103" s="107" t="s">
        <v>196</v>
      </c>
      <c r="D103" s="107" t="s">
        <v>766</v>
      </c>
      <c r="E103" s="107" t="s">
        <v>767</v>
      </c>
      <c r="F103" s="107" t="s">
        <v>768</v>
      </c>
      <c r="G103" s="107" t="s">
        <v>755</v>
      </c>
      <c r="H103" s="107" t="s">
        <v>756</v>
      </c>
      <c r="J103" s="107" t="s">
        <v>1042</v>
      </c>
    </row>
    <row r="104" spans="1:10">
      <c r="A104" s="107">
        <v>103</v>
      </c>
      <c r="B104" s="107" t="s">
        <v>401</v>
      </c>
      <c r="C104" s="107" t="s">
        <v>196</v>
      </c>
      <c r="D104" s="107" t="s">
        <v>769</v>
      </c>
      <c r="E104" s="107" t="s">
        <v>770</v>
      </c>
      <c r="F104" s="107" t="s">
        <v>412</v>
      </c>
      <c r="G104" s="107" t="s">
        <v>771</v>
      </c>
      <c r="J104" s="107" t="s">
        <v>1042</v>
      </c>
    </row>
    <row r="105" spans="1:10">
      <c r="A105" s="107">
        <v>104</v>
      </c>
      <c r="B105" s="107" t="s">
        <v>401</v>
      </c>
      <c r="C105" s="107" t="s">
        <v>196</v>
      </c>
      <c r="D105" s="107" t="s">
        <v>772</v>
      </c>
      <c r="E105" s="107" t="s">
        <v>773</v>
      </c>
      <c r="F105" s="107" t="s">
        <v>412</v>
      </c>
      <c r="G105" s="107" t="s">
        <v>558</v>
      </c>
      <c r="J105" s="107" t="s">
        <v>1042</v>
      </c>
    </row>
    <row r="106" spans="1:10">
      <c r="A106" s="107">
        <v>105</v>
      </c>
      <c r="B106" s="107" t="s">
        <v>401</v>
      </c>
      <c r="C106" s="107" t="s">
        <v>196</v>
      </c>
      <c r="D106" s="107" t="s">
        <v>774</v>
      </c>
      <c r="E106" s="107" t="s">
        <v>775</v>
      </c>
      <c r="F106" s="107" t="s">
        <v>776</v>
      </c>
      <c r="G106" s="107" t="s">
        <v>777</v>
      </c>
      <c r="J106" s="107" t="s">
        <v>1042</v>
      </c>
    </row>
    <row r="107" spans="1:10">
      <c r="A107" s="107">
        <v>106</v>
      </c>
      <c r="B107" s="107" t="s">
        <v>401</v>
      </c>
      <c r="C107" s="107" t="s">
        <v>196</v>
      </c>
      <c r="D107" s="107" t="s">
        <v>778</v>
      </c>
      <c r="E107" s="107" t="s">
        <v>775</v>
      </c>
      <c r="F107" s="107" t="s">
        <v>776</v>
      </c>
      <c r="G107" s="107" t="s">
        <v>779</v>
      </c>
      <c r="H107" s="107" t="s">
        <v>780</v>
      </c>
      <c r="J107" s="107" t="s">
        <v>1042</v>
      </c>
    </row>
    <row r="108" spans="1:10">
      <c r="A108" s="107">
        <v>107</v>
      </c>
      <c r="B108" s="107" t="s">
        <v>401</v>
      </c>
      <c r="C108" s="107" t="s">
        <v>196</v>
      </c>
      <c r="D108" s="107" t="s">
        <v>781</v>
      </c>
      <c r="E108" s="107" t="s">
        <v>782</v>
      </c>
      <c r="F108" s="107" t="s">
        <v>783</v>
      </c>
      <c r="G108" s="107" t="s">
        <v>417</v>
      </c>
      <c r="H108" s="107" t="s">
        <v>784</v>
      </c>
      <c r="J108" s="107" t="s">
        <v>1042</v>
      </c>
    </row>
    <row r="109" spans="1:10">
      <c r="A109" s="107">
        <v>108</v>
      </c>
      <c r="B109" s="107" t="s">
        <v>401</v>
      </c>
      <c r="C109" s="107" t="s">
        <v>196</v>
      </c>
      <c r="D109" s="107" t="s">
        <v>785</v>
      </c>
      <c r="E109" s="107" t="s">
        <v>786</v>
      </c>
      <c r="F109" s="107" t="s">
        <v>787</v>
      </c>
      <c r="G109" s="107" t="s">
        <v>459</v>
      </c>
      <c r="H109" s="107" t="s">
        <v>788</v>
      </c>
      <c r="J109" s="107" t="s">
        <v>1042</v>
      </c>
    </row>
    <row r="110" spans="1:10">
      <c r="A110" s="107">
        <v>109</v>
      </c>
      <c r="B110" s="107" t="s">
        <v>401</v>
      </c>
      <c r="C110" s="107" t="s">
        <v>196</v>
      </c>
      <c r="D110" s="107" t="s">
        <v>789</v>
      </c>
      <c r="E110" s="107" t="s">
        <v>790</v>
      </c>
      <c r="F110" s="107" t="s">
        <v>791</v>
      </c>
      <c r="G110" s="107" t="s">
        <v>471</v>
      </c>
      <c r="J110" s="107" t="s">
        <v>1042</v>
      </c>
    </row>
    <row r="111" spans="1:10">
      <c r="A111" s="107">
        <v>110</v>
      </c>
      <c r="B111" s="107" t="s">
        <v>401</v>
      </c>
      <c r="C111" s="107" t="s">
        <v>196</v>
      </c>
      <c r="D111" s="107" t="s">
        <v>792</v>
      </c>
      <c r="E111" s="107" t="s">
        <v>793</v>
      </c>
      <c r="F111" s="107" t="s">
        <v>794</v>
      </c>
      <c r="G111" s="107" t="s">
        <v>455</v>
      </c>
      <c r="J111" s="107" t="s">
        <v>1042</v>
      </c>
    </row>
    <row r="112" spans="1:10">
      <c r="A112" s="107">
        <v>111</v>
      </c>
      <c r="B112" s="107" t="s">
        <v>401</v>
      </c>
      <c r="C112" s="107" t="s">
        <v>196</v>
      </c>
      <c r="D112" s="107" t="s">
        <v>795</v>
      </c>
      <c r="E112" s="107" t="s">
        <v>796</v>
      </c>
      <c r="F112" s="107" t="s">
        <v>797</v>
      </c>
      <c r="G112" s="107" t="s">
        <v>464</v>
      </c>
      <c r="J112" s="107" t="s">
        <v>1042</v>
      </c>
    </row>
    <row r="113" spans="1:10">
      <c r="A113" s="107">
        <v>112</v>
      </c>
      <c r="B113" s="107" t="s">
        <v>401</v>
      </c>
      <c r="C113" s="107" t="s">
        <v>196</v>
      </c>
      <c r="D113" s="107" t="s">
        <v>798</v>
      </c>
      <c r="E113" s="107" t="s">
        <v>799</v>
      </c>
      <c r="F113" s="107" t="s">
        <v>800</v>
      </c>
      <c r="G113" s="107" t="s">
        <v>597</v>
      </c>
      <c r="J113" s="107" t="s">
        <v>1042</v>
      </c>
    </row>
    <row r="114" spans="1:10">
      <c r="A114" s="107">
        <v>113</v>
      </c>
      <c r="B114" s="107" t="s">
        <v>401</v>
      </c>
      <c r="C114" s="107" t="s">
        <v>196</v>
      </c>
      <c r="D114" s="107" t="s">
        <v>801</v>
      </c>
      <c r="E114" s="107" t="s">
        <v>802</v>
      </c>
      <c r="F114" s="107" t="s">
        <v>803</v>
      </c>
      <c r="G114" s="107" t="s">
        <v>507</v>
      </c>
      <c r="J114" s="107" t="s">
        <v>1042</v>
      </c>
    </row>
    <row r="115" spans="1:10">
      <c r="A115" s="107">
        <v>114</v>
      </c>
      <c r="B115" s="107" t="s">
        <v>401</v>
      </c>
      <c r="C115" s="107" t="s">
        <v>196</v>
      </c>
      <c r="D115" s="107" t="s">
        <v>804</v>
      </c>
      <c r="E115" s="107" t="s">
        <v>805</v>
      </c>
      <c r="F115" s="107" t="s">
        <v>806</v>
      </c>
      <c r="G115" s="107" t="s">
        <v>409</v>
      </c>
      <c r="H115" s="107" t="s">
        <v>807</v>
      </c>
      <c r="J115" s="107" t="s">
        <v>1042</v>
      </c>
    </row>
    <row r="116" spans="1:10">
      <c r="A116" s="107">
        <v>115</v>
      </c>
      <c r="B116" s="107" t="s">
        <v>401</v>
      </c>
      <c r="C116" s="107" t="s">
        <v>196</v>
      </c>
      <c r="D116" s="107" t="s">
        <v>808</v>
      </c>
      <c r="E116" s="107" t="s">
        <v>809</v>
      </c>
      <c r="F116" s="107" t="s">
        <v>810</v>
      </c>
      <c r="G116" s="107" t="s">
        <v>655</v>
      </c>
      <c r="J116" s="107" t="s">
        <v>1042</v>
      </c>
    </row>
    <row r="117" spans="1:10">
      <c r="A117" s="107">
        <v>116</v>
      </c>
      <c r="B117" s="107" t="s">
        <v>401</v>
      </c>
      <c r="C117" s="107" t="s">
        <v>196</v>
      </c>
      <c r="D117" s="107" t="s">
        <v>811</v>
      </c>
      <c r="E117" s="107" t="s">
        <v>812</v>
      </c>
      <c r="F117" s="107" t="s">
        <v>813</v>
      </c>
      <c r="G117" s="107" t="s">
        <v>655</v>
      </c>
      <c r="J117" s="107" t="s">
        <v>1042</v>
      </c>
    </row>
    <row r="118" spans="1:10">
      <c r="A118" s="107">
        <v>117</v>
      </c>
      <c r="B118" s="107" t="s">
        <v>401</v>
      </c>
      <c r="C118" s="107" t="s">
        <v>196</v>
      </c>
      <c r="D118" s="107" t="s">
        <v>814</v>
      </c>
      <c r="E118" s="107" t="s">
        <v>815</v>
      </c>
      <c r="F118" s="107" t="s">
        <v>816</v>
      </c>
      <c r="G118" s="107" t="s">
        <v>437</v>
      </c>
      <c r="H118" s="107" t="s">
        <v>817</v>
      </c>
      <c r="J118" s="107" t="s">
        <v>1042</v>
      </c>
    </row>
    <row r="119" spans="1:10">
      <c r="A119" s="107">
        <v>118</v>
      </c>
      <c r="B119" s="107" t="s">
        <v>401</v>
      </c>
      <c r="C119" s="107" t="s">
        <v>196</v>
      </c>
      <c r="D119" s="107" t="s">
        <v>818</v>
      </c>
      <c r="E119" s="107" t="s">
        <v>819</v>
      </c>
      <c r="F119" s="107" t="s">
        <v>820</v>
      </c>
      <c r="G119" s="107" t="s">
        <v>605</v>
      </c>
      <c r="J119" s="107" t="s">
        <v>1042</v>
      </c>
    </row>
    <row r="120" spans="1:10">
      <c r="A120" s="107">
        <v>119</v>
      </c>
      <c r="B120" s="107" t="s">
        <v>401</v>
      </c>
      <c r="C120" s="107" t="s">
        <v>196</v>
      </c>
      <c r="D120" s="107" t="s">
        <v>821</v>
      </c>
      <c r="E120" s="107" t="s">
        <v>822</v>
      </c>
      <c r="F120" s="107" t="s">
        <v>823</v>
      </c>
      <c r="G120" s="107" t="s">
        <v>553</v>
      </c>
      <c r="J120" s="107" t="s">
        <v>1042</v>
      </c>
    </row>
    <row r="121" spans="1:10">
      <c r="A121" s="107">
        <v>120</v>
      </c>
      <c r="B121" s="107" t="s">
        <v>401</v>
      </c>
      <c r="C121" s="107" t="s">
        <v>196</v>
      </c>
      <c r="D121" s="107" t="s">
        <v>824</v>
      </c>
      <c r="E121" s="107" t="s">
        <v>825</v>
      </c>
      <c r="F121" s="107" t="s">
        <v>826</v>
      </c>
      <c r="G121" s="107" t="s">
        <v>437</v>
      </c>
      <c r="H121" s="107" t="s">
        <v>827</v>
      </c>
      <c r="J121" s="107" t="s">
        <v>1042</v>
      </c>
    </row>
    <row r="122" spans="1:10">
      <c r="A122" s="107">
        <v>121</v>
      </c>
      <c r="B122" s="107" t="s">
        <v>401</v>
      </c>
      <c r="C122" s="107" t="s">
        <v>196</v>
      </c>
      <c r="D122" s="107" t="s">
        <v>828</v>
      </c>
      <c r="E122" s="107" t="s">
        <v>829</v>
      </c>
      <c r="F122" s="107" t="s">
        <v>830</v>
      </c>
      <c r="G122" s="107" t="s">
        <v>437</v>
      </c>
      <c r="J122" s="107" t="s">
        <v>1042</v>
      </c>
    </row>
    <row r="123" spans="1:10">
      <c r="A123" s="107">
        <v>122</v>
      </c>
      <c r="B123" s="107" t="s">
        <v>401</v>
      </c>
      <c r="C123" s="107" t="s">
        <v>196</v>
      </c>
      <c r="D123" s="107" t="s">
        <v>831</v>
      </c>
      <c r="E123" s="107" t="s">
        <v>832</v>
      </c>
      <c r="F123" s="107" t="s">
        <v>833</v>
      </c>
      <c r="G123" s="107" t="s">
        <v>605</v>
      </c>
      <c r="J123" s="107" t="s">
        <v>1042</v>
      </c>
    </row>
    <row r="124" spans="1:10">
      <c r="A124" s="107">
        <v>123</v>
      </c>
      <c r="B124" s="107" t="s">
        <v>401</v>
      </c>
      <c r="C124" s="107" t="s">
        <v>196</v>
      </c>
      <c r="D124" s="107" t="s">
        <v>834</v>
      </c>
      <c r="E124" s="107" t="s">
        <v>835</v>
      </c>
      <c r="F124" s="107" t="s">
        <v>836</v>
      </c>
      <c r="G124" s="107" t="s">
        <v>655</v>
      </c>
      <c r="J124" s="107" t="s">
        <v>1042</v>
      </c>
    </row>
    <row r="125" spans="1:10">
      <c r="A125" s="107">
        <v>124</v>
      </c>
      <c r="B125" s="107" t="s">
        <v>401</v>
      </c>
      <c r="C125" s="107" t="s">
        <v>196</v>
      </c>
      <c r="D125" s="107" t="s">
        <v>837</v>
      </c>
      <c r="E125" s="107" t="s">
        <v>838</v>
      </c>
      <c r="F125" s="107" t="s">
        <v>839</v>
      </c>
      <c r="G125" s="107" t="s">
        <v>655</v>
      </c>
      <c r="J125" s="107" t="s">
        <v>1042</v>
      </c>
    </row>
    <row r="126" spans="1:10">
      <c r="A126" s="107">
        <v>125</v>
      </c>
      <c r="B126" s="107" t="s">
        <v>401</v>
      </c>
      <c r="C126" s="107" t="s">
        <v>196</v>
      </c>
      <c r="D126" s="107" t="s">
        <v>840</v>
      </c>
      <c r="E126" s="107" t="s">
        <v>841</v>
      </c>
      <c r="F126" s="107" t="s">
        <v>842</v>
      </c>
      <c r="G126" s="107" t="s">
        <v>437</v>
      </c>
      <c r="J126" s="107" t="s">
        <v>1042</v>
      </c>
    </row>
    <row r="127" spans="1:10">
      <c r="A127" s="107">
        <v>126</v>
      </c>
      <c r="B127" s="107" t="s">
        <v>401</v>
      </c>
      <c r="C127" s="107" t="s">
        <v>196</v>
      </c>
      <c r="D127" s="107" t="s">
        <v>843</v>
      </c>
      <c r="E127" s="107" t="s">
        <v>844</v>
      </c>
      <c r="F127" s="107" t="s">
        <v>845</v>
      </c>
      <c r="G127" s="107" t="s">
        <v>507</v>
      </c>
      <c r="H127" s="107" t="s">
        <v>846</v>
      </c>
      <c r="J127" s="107" t="s">
        <v>1042</v>
      </c>
    </row>
    <row r="128" spans="1:10">
      <c r="A128" s="107">
        <v>127</v>
      </c>
      <c r="B128" s="107" t="s">
        <v>401</v>
      </c>
      <c r="C128" s="107" t="s">
        <v>196</v>
      </c>
      <c r="D128" s="107" t="s">
        <v>847</v>
      </c>
      <c r="E128" s="107" t="s">
        <v>848</v>
      </c>
      <c r="F128" s="107" t="s">
        <v>849</v>
      </c>
      <c r="G128" s="107" t="s">
        <v>437</v>
      </c>
      <c r="J128" s="107" t="s">
        <v>1042</v>
      </c>
    </row>
    <row r="129" spans="1:10">
      <c r="A129" s="107">
        <v>128</v>
      </c>
      <c r="B129" s="107" t="s">
        <v>401</v>
      </c>
      <c r="C129" s="107" t="s">
        <v>196</v>
      </c>
      <c r="D129" s="107" t="s">
        <v>850</v>
      </c>
      <c r="E129" s="107" t="s">
        <v>851</v>
      </c>
      <c r="F129" s="107" t="s">
        <v>852</v>
      </c>
      <c r="G129" s="107" t="s">
        <v>492</v>
      </c>
      <c r="J129" s="107" t="s">
        <v>1042</v>
      </c>
    </row>
    <row r="130" spans="1:10">
      <c r="A130" s="107">
        <v>129</v>
      </c>
      <c r="B130" s="107" t="s">
        <v>401</v>
      </c>
      <c r="C130" s="107" t="s">
        <v>196</v>
      </c>
      <c r="D130" s="107" t="s">
        <v>853</v>
      </c>
      <c r="E130" s="107" t="s">
        <v>854</v>
      </c>
      <c r="F130" s="107" t="s">
        <v>855</v>
      </c>
      <c r="G130" s="107" t="s">
        <v>856</v>
      </c>
      <c r="H130" s="107" t="s">
        <v>857</v>
      </c>
      <c r="J130" s="107" t="s">
        <v>1042</v>
      </c>
    </row>
    <row r="131" spans="1:10">
      <c r="A131" s="107">
        <v>130</v>
      </c>
      <c r="B131" s="107" t="s">
        <v>401</v>
      </c>
      <c r="C131" s="107" t="s">
        <v>196</v>
      </c>
      <c r="D131" s="107" t="s">
        <v>858</v>
      </c>
      <c r="E131" s="107" t="s">
        <v>859</v>
      </c>
      <c r="F131" s="107" t="s">
        <v>860</v>
      </c>
      <c r="G131" s="107" t="s">
        <v>655</v>
      </c>
      <c r="J131" s="107" t="s">
        <v>1042</v>
      </c>
    </row>
    <row r="132" spans="1:10">
      <c r="A132" s="107">
        <v>131</v>
      </c>
      <c r="B132" s="107" t="s">
        <v>401</v>
      </c>
      <c r="C132" s="107" t="s">
        <v>196</v>
      </c>
      <c r="D132" s="107" t="s">
        <v>861</v>
      </c>
      <c r="E132" s="107" t="s">
        <v>862</v>
      </c>
      <c r="F132" s="107" t="s">
        <v>404</v>
      </c>
      <c r="G132" s="107" t="s">
        <v>863</v>
      </c>
      <c r="H132" s="107" t="s">
        <v>864</v>
      </c>
      <c r="J132" s="107" t="s">
        <v>1042</v>
      </c>
    </row>
    <row r="133" spans="1:10">
      <c r="A133" s="107">
        <v>132</v>
      </c>
      <c r="B133" s="107" t="s">
        <v>401</v>
      </c>
      <c r="C133" s="107" t="s">
        <v>196</v>
      </c>
      <c r="D133" s="107" t="s">
        <v>865</v>
      </c>
      <c r="E133" s="107" t="s">
        <v>866</v>
      </c>
      <c r="F133" s="107" t="s">
        <v>867</v>
      </c>
      <c r="G133" s="107" t="s">
        <v>868</v>
      </c>
      <c r="H133" s="107" t="s">
        <v>869</v>
      </c>
      <c r="J133" s="107" t="s">
        <v>1042</v>
      </c>
    </row>
    <row r="134" spans="1:10">
      <c r="A134" s="107">
        <v>133</v>
      </c>
      <c r="B134" s="107" t="s">
        <v>401</v>
      </c>
      <c r="C134" s="107" t="s">
        <v>196</v>
      </c>
      <c r="D134" s="107" t="s">
        <v>870</v>
      </c>
      <c r="E134" s="107" t="s">
        <v>871</v>
      </c>
      <c r="F134" s="107" t="s">
        <v>872</v>
      </c>
      <c r="G134" s="107" t="s">
        <v>437</v>
      </c>
      <c r="J134" s="107" t="s">
        <v>1042</v>
      </c>
    </row>
    <row r="135" spans="1:10">
      <c r="A135" s="107">
        <v>134</v>
      </c>
      <c r="B135" s="107" t="s">
        <v>401</v>
      </c>
      <c r="C135" s="107" t="s">
        <v>196</v>
      </c>
      <c r="D135" s="107" t="s">
        <v>873</v>
      </c>
      <c r="E135" s="107" t="s">
        <v>874</v>
      </c>
      <c r="F135" s="107" t="s">
        <v>875</v>
      </c>
      <c r="G135" s="107" t="s">
        <v>409</v>
      </c>
      <c r="J135" s="107" t="s">
        <v>1042</v>
      </c>
    </row>
    <row r="136" spans="1:10">
      <c r="A136" s="107">
        <v>135</v>
      </c>
      <c r="B136" s="107" t="s">
        <v>401</v>
      </c>
      <c r="C136" s="107" t="s">
        <v>196</v>
      </c>
      <c r="D136" s="107" t="s">
        <v>876</v>
      </c>
      <c r="E136" s="107" t="s">
        <v>877</v>
      </c>
      <c r="F136" s="107" t="s">
        <v>878</v>
      </c>
      <c r="G136" s="107" t="s">
        <v>409</v>
      </c>
      <c r="J136" s="107" t="s">
        <v>1042</v>
      </c>
    </row>
    <row r="137" spans="1:10">
      <c r="A137" s="107">
        <v>136</v>
      </c>
      <c r="B137" s="107" t="s">
        <v>401</v>
      </c>
      <c r="C137" s="107" t="s">
        <v>196</v>
      </c>
      <c r="D137" s="107" t="s">
        <v>879</v>
      </c>
      <c r="E137" s="107" t="s">
        <v>880</v>
      </c>
      <c r="F137" s="107" t="s">
        <v>881</v>
      </c>
      <c r="G137" s="107" t="s">
        <v>471</v>
      </c>
      <c r="J137" s="107" t="s">
        <v>1042</v>
      </c>
    </row>
    <row r="138" spans="1:10">
      <c r="A138" s="107">
        <v>137</v>
      </c>
      <c r="B138" s="107" t="s">
        <v>401</v>
      </c>
      <c r="C138" s="107" t="s">
        <v>196</v>
      </c>
      <c r="D138" s="107" t="s">
        <v>882</v>
      </c>
      <c r="E138" s="107" t="s">
        <v>883</v>
      </c>
      <c r="F138" s="107" t="s">
        <v>441</v>
      </c>
      <c r="G138" s="107" t="s">
        <v>884</v>
      </c>
      <c r="J138" s="107" t="s">
        <v>1042</v>
      </c>
    </row>
    <row r="139" spans="1:10">
      <c r="A139" s="107">
        <v>138</v>
      </c>
      <c r="B139" s="107" t="s">
        <v>401</v>
      </c>
      <c r="C139" s="107" t="s">
        <v>196</v>
      </c>
      <c r="D139" s="107" t="s">
        <v>885</v>
      </c>
      <c r="E139" s="107" t="s">
        <v>886</v>
      </c>
      <c r="F139" s="107" t="s">
        <v>887</v>
      </c>
      <c r="G139" s="107" t="s">
        <v>471</v>
      </c>
      <c r="J139" s="107" t="s">
        <v>1042</v>
      </c>
    </row>
    <row r="140" spans="1:10">
      <c r="A140" s="107">
        <v>139</v>
      </c>
      <c r="B140" s="107" t="s">
        <v>401</v>
      </c>
      <c r="C140" s="107" t="s">
        <v>196</v>
      </c>
      <c r="D140" s="107" t="s">
        <v>888</v>
      </c>
      <c r="E140" s="107" t="s">
        <v>889</v>
      </c>
      <c r="F140" s="107" t="s">
        <v>890</v>
      </c>
      <c r="G140" s="107" t="s">
        <v>471</v>
      </c>
      <c r="J140" s="107" t="s">
        <v>1042</v>
      </c>
    </row>
    <row r="141" spans="1:10">
      <c r="A141" s="107">
        <v>140</v>
      </c>
      <c r="B141" s="107" t="s">
        <v>401</v>
      </c>
      <c r="C141" s="107" t="s">
        <v>196</v>
      </c>
      <c r="D141" s="107" t="s">
        <v>891</v>
      </c>
      <c r="E141" s="107" t="s">
        <v>892</v>
      </c>
      <c r="F141" s="107" t="s">
        <v>893</v>
      </c>
      <c r="G141" s="107" t="s">
        <v>575</v>
      </c>
      <c r="J141" s="107" t="s">
        <v>1042</v>
      </c>
    </row>
    <row r="142" spans="1:10">
      <c r="A142" s="107">
        <v>141</v>
      </c>
      <c r="B142" s="107" t="s">
        <v>401</v>
      </c>
      <c r="C142" s="107" t="s">
        <v>196</v>
      </c>
      <c r="D142" s="107" t="s">
        <v>894</v>
      </c>
      <c r="E142" s="107" t="s">
        <v>895</v>
      </c>
      <c r="F142" s="107" t="s">
        <v>896</v>
      </c>
      <c r="G142" s="107" t="s">
        <v>471</v>
      </c>
      <c r="J142" s="107" t="s">
        <v>1042</v>
      </c>
    </row>
    <row r="143" spans="1:10">
      <c r="A143" s="107">
        <v>142</v>
      </c>
      <c r="B143" s="107" t="s">
        <v>401</v>
      </c>
      <c r="C143" s="107" t="s">
        <v>196</v>
      </c>
      <c r="D143" s="107" t="s">
        <v>897</v>
      </c>
      <c r="E143" s="107" t="s">
        <v>898</v>
      </c>
      <c r="F143" s="107" t="s">
        <v>899</v>
      </c>
      <c r="G143" s="107" t="s">
        <v>755</v>
      </c>
      <c r="J143" s="107" t="s">
        <v>1042</v>
      </c>
    </row>
    <row r="144" spans="1:10">
      <c r="A144" s="107">
        <v>143</v>
      </c>
      <c r="B144" s="107" t="s">
        <v>401</v>
      </c>
      <c r="C144" s="107" t="s">
        <v>196</v>
      </c>
      <c r="D144" s="107" t="s">
        <v>900</v>
      </c>
      <c r="E144" s="107" t="s">
        <v>901</v>
      </c>
      <c r="F144" s="107" t="s">
        <v>902</v>
      </c>
      <c r="G144" s="107" t="s">
        <v>507</v>
      </c>
      <c r="H144" s="107" t="s">
        <v>903</v>
      </c>
      <c r="J144" s="107" t="s">
        <v>1042</v>
      </c>
    </row>
    <row r="145" spans="1:10">
      <c r="A145" s="107">
        <v>144</v>
      </c>
      <c r="B145" s="107" t="s">
        <v>401</v>
      </c>
      <c r="C145" s="107" t="s">
        <v>196</v>
      </c>
      <c r="D145" s="107" t="s">
        <v>904</v>
      </c>
      <c r="E145" s="107" t="s">
        <v>905</v>
      </c>
      <c r="F145" s="107" t="s">
        <v>404</v>
      </c>
      <c r="G145" s="107" t="s">
        <v>623</v>
      </c>
      <c r="H145" s="107" t="s">
        <v>864</v>
      </c>
      <c r="J145" s="107" t="s">
        <v>1042</v>
      </c>
    </row>
    <row r="146" spans="1:10">
      <c r="A146" s="107">
        <v>145</v>
      </c>
      <c r="B146" s="107" t="s">
        <v>401</v>
      </c>
      <c r="C146" s="107" t="s">
        <v>196</v>
      </c>
      <c r="D146" s="107" t="s">
        <v>906</v>
      </c>
      <c r="E146" s="107" t="s">
        <v>907</v>
      </c>
      <c r="F146" s="107" t="s">
        <v>908</v>
      </c>
      <c r="G146" s="107" t="s">
        <v>507</v>
      </c>
      <c r="J146" s="107" t="s">
        <v>1042</v>
      </c>
    </row>
    <row r="147" spans="1:10">
      <c r="A147" s="107">
        <v>146</v>
      </c>
      <c r="B147" s="107" t="s">
        <v>401</v>
      </c>
      <c r="C147" s="107" t="s">
        <v>196</v>
      </c>
      <c r="D147" s="107" t="s">
        <v>909</v>
      </c>
      <c r="E147" s="107" t="s">
        <v>910</v>
      </c>
      <c r="F147" s="107" t="s">
        <v>911</v>
      </c>
      <c r="G147" s="107" t="s">
        <v>507</v>
      </c>
      <c r="H147" s="107" t="s">
        <v>912</v>
      </c>
      <c r="J147" s="107" t="s">
        <v>1042</v>
      </c>
    </row>
    <row r="148" spans="1:10">
      <c r="A148" s="107">
        <v>147</v>
      </c>
      <c r="B148" s="107" t="s">
        <v>401</v>
      </c>
      <c r="C148" s="107" t="s">
        <v>196</v>
      </c>
      <c r="D148" s="107" t="s">
        <v>913</v>
      </c>
      <c r="E148" s="107" t="s">
        <v>914</v>
      </c>
      <c r="F148" s="107" t="s">
        <v>915</v>
      </c>
      <c r="G148" s="107" t="s">
        <v>507</v>
      </c>
      <c r="J148" s="107" t="s">
        <v>1042</v>
      </c>
    </row>
    <row r="149" spans="1:10">
      <c r="A149" s="107">
        <v>148</v>
      </c>
      <c r="B149" s="107" t="s">
        <v>401</v>
      </c>
      <c r="C149" s="107" t="s">
        <v>196</v>
      </c>
      <c r="D149" s="107" t="s">
        <v>916</v>
      </c>
      <c r="E149" s="107" t="s">
        <v>917</v>
      </c>
      <c r="F149" s="107" t="s">
        <v>776</v>
      </c>
      <c r="G149" s="107" t="s">
        <v>918</v>
      </c>
      <c r="J149" s="107" t="s">
        <v>1042</v>
      </c>
    </row>
    <row r="150" spans="1:10">
      <c r="A150" s="107">
        <v>149</v>
      </c>
      <c r="B150" s="107" t="s">
        <v>401</v>
      </c>
      <c r="C150" s="107" t="s">
        <v>196</v>
      </c>
      <c r="D150" s="107" t="s">
        <v>919</v>
      </c>
      <c r="E150" s="107" t="s">
        <v>920</v>
      </c>
      <c r="F150" s="107" t="s">
        <v>921</v>
      </c>
      <c r="G150" s="107" t="s">
        <v>507</v>
      </c>
      <c r="J150" s="107" t="s">
        <v>1042</v>
      </c>
    </row>
    <row r="151" spans="1:10">
      <c r="A151" s="107">
        <v>150</v>
      </c>
      <c r="B151" s="107" t="s">
        <v>401</v>
      </c>
      <c r="C151" s="107" t="s">
        <v>196</v>
      </c>
      <c r="D151" s="107" t="s">
        <v>922</v>
      </c>
      <c r="E151" s="107" t="s">
        <v>923</v>
      </c>
      <c r="F151" s="107" t="s">
        <v>924</v>
      </c>
      <c r="G151" s="107" t="s">
        <v>483</v>
      </c>
      <c r="J151" s="107" t="s">
        <v>1042</v>
      </c>
    </row>
    <row r="152" spans="1:10">
      <c r="A152" s="107">
        <v>151</v>
      </c>
      <c r="B152" s="107" t="s">
        <v>401</v>
      </c>
      <c r="C152" s="107" t="s">
        <v>196</v>
      </c>
      <c r="D152" s="107" t="s">
        <v>925</v>
      </c>
      <c r="E152" s="107" t="s">
        <v>926</v>
      </c>
      <c r="F152" s="107" t="s">
        <v>927</v>
      </c>
      <c r="G152" s="107" t="s">
        <v>471</v>
      </c>
      <c r="H152" s="107" t="s">
        <v>928</v>
      </c>
      <c r="J152" s="107" t="s">
        <v>1042</v>
      </c>
    </row>
    <row r="153" spans="1:10">
      <c r="A153" s="107">
        <v>152</v>
      </c>
      <c r="B153" s="107" t="s">
        <v>401</v>
      </c>
      <c r="C153" s="107" t="s">
        <v>196</v>
      </c>
      <c r="D153" s="107" t="s">
        <v>929</v>
      </c>
      <c r="E153" s="107" t="s">
        <v>930</v>
      </c>
      <c r="F153" s="107" t="s">
        <v>931</v>
      </c>
      <c r="G153" s="107" t="s">
        <v>487</v>
      </c>
      <c r="J153" s="107" t="s">
        <v>1042</v>
      </c>
    </row>
    <row r="154" spans="1:10">
      <c r="A154" s="107">
        <v>153</v>
      </c>
      <c r="B154" s="107" t="s">
        <v>401</v>
      </c>
      <c r="C154" s="107" t="s">
        <v>196</v>
      </c>
      <c r="D154" s="107" t="s">
        <v>932</v>
      </c>
      <c r="E154" s="107" t="s">
        <v>933</v>
      </c>
      <c r="F154" s="107" t="s">
        <v>934</v>
      </c>
      <c r="G154" s="107" t="s">
        <v>755</v>
      </c>
      <c r="J154" s="107" t="s">
        <v>1042</v>
      </c>
    </row>
    <row r="155" spans="1:10">
      <c r="A155" s="107">
        <v>154</v>
      </c>
      <c r="B155" s="107" t="s">
        <v>401</v>
      </c>
      <c r="C155" s="107" t="s">
        <v>196</v>
      </c>
      <c r="D155" s="107" t="s">
        <v>935</v>
      </c>
      <c r="E155" s="107" t="s">
        <v>936</v>
      </c>
      <c r="F155" s="107" t="s">
        <v>937</v>
      </c>
      <c r="G155" s="107" t="s">
        <v>553</v>
      </c>
      <c r="J155" s="107" t="s">
        <v>1042</v>
      </c>
    </row>
    <row r="156" spans="1:10">
      <c r="A156" s="107">
        <v>155</v>
      </c>
      <c r="B156" s="107" t="s">
        <v>401</v>
      </c>
      <c r="C156" s="107" t="s">
        <v>196</v>
      </c>
      <c r="D156" s="107" t="s">
        <v>938</v>
      </c>
      <c r="E156" s="107" t="s">
        <v>939</v>
      </c>
      <c r="F156" s="107" t="s">
        <v>940</v>
      </c>
      <c r="G156" s="107" t="s">
        <v>507</v>
      </c>
      <c r="J156" s="107" t="s">
        <v>1042</v>
      </c>
    </row>
    <row r="157" spans="1:10">
      <c r="A157" s="107">
        <v>156</v>
      </c>
      <c r="B157" s="107" t="s">
        <v>401</v>
      </c>
      <c r="C157" s="107" t="s">
        <v>196</v>
      </c>
      <c r="D157" s="107" t="s">
        <v>941</v>
      </c>
      <c r="E157" s="107" t="s">
        <v>942</v>
      </c>
      <c r="F157" s="107" t="s">
        <v>943</v>
      </c>
      <c r="G157" s="107" t="s">
        <v>417</v>
      </c>
      <c r="J157" s="107" t="s">
        <v>1042</v>
      </c>
    </row>
    <row r="158" spans="1:10">
      <c r="A158" s="107">
        <v>157</v>
      </c>
      <c r="B158" s="107" t="s">
        <v>401</v>
      </c>
      <c r="C158" s="107" t="s">
        <v>196</v>
      </c>
      <c r="D158" s="107" t="s">
        <v>944</v>
      </c>
      <c r="E158" s="107" t="s">
        <v>945</v>
      </c>
      <c r="F158" s="107" t="s">
        <v>946</v>
      </c>
      <c r="G158" s="107" t="s">
        <v>437</v>
      </c>
      <c r="H158" s="107" t="s">
        <v>947</v>
      </c>
      <c r="J158" s="107" t="s">
        <v>1042</v>
      </c>
    </row>
    <row r="159" spans="1:10">
      <c r="A159" s="107">
        <v>158</v>
      </c>
      <c r="B159" s="107" t="s">
        <v>401</v>
      </c>
      <c r="C159" s="107" t="s">
        <v>196</v>
      </c>
      <c r="D159" s="107" t="s">
        <v>948</v>
      </c>
      <c r="E159" s="107" t="s">
        <v>949</v>
      </c>
      <c r="F159" s="107" t="s">
        <v>950</v>
      </c>
      <c r="G159" s="107" t="s">
        <v>471</v>
      </c>
      <c r="J159" s="107" t="s">
        <v>1042</v>
      </c>
    </row>
    <row r="160" spans="1:10">
      <c r="A160" s="107">
        <v>159</v>
      </c>
      <c r="B160" s="107" t="s">
        <v>401</v>
      </c>
      <c r="C160" s="107" t="s">
        <v>196</v>
      </c>
      <c r="D160" s="107" t="s">
        <v>951</v>
      </c>
      <c r="E160" s="107" t="s">
        <v>952</v>
      </c>
      <c r="F160" s="107" t="s">
        <v>953</v>
      </c>
      <c r="G160" s="107" t="s">
        <v>954</v>
      </c>
      <c r="J160" s="107" t="s">
        <v>1042</v>
      </c>
    </row>
    <row r="161" spans="1:10">
      <c r="A161" s="107">
        <v>160</v>
      </c>
      <c r="B161" s="107" t="s">
        <v>401</v>
      </c>
      <c r="C161" s="107" t="s">
        <v>196</v>
      </c>
      <c r="D161" s="107" t="s">
        <v>955</v>
      </c>
      <c r="E161" s="107" t="s">
        <v>956</v>
      </c>
      <c r="F161" s="107" t="s">
        <v>957</v>
      </c>
      <c r="G161" s="107" t="s">
        <v>437</v>
      </c>
      <c r="J161" s="107" t="s">
        <v>1042</v>
      </c>
    </row>
    <row r="162" spans="1:10">
      <c r="A162" s="107">
        <v>161</v>
      </c>
      <c r="B162" s="107" t="s">
        <v>401</v>
      </c>
      <c r="C162" s="107" t="s">
        <v>196</v>
      </c>
      <c r="D162" s="107" t="s">
        <v>958</v>
      </c>
      <c r="E162" s="107" t="s">
        <v>959</v>
      </c>
      <c r="F162" s="107" t="s">
        <v>960</v>
      </c>
      <c r="G162" s="107" t="s">
        <v>437</v>
      </c>
      <c r="J162" s="107" t="s">
        <v>1042</v>
      </c>
    </row>
    <row r="163" spans="1:10">
      <c r="A163" s="107">
        <v>162</v>
      </c>
      <c r="B163" s="107" t="s">
        <v>401</v>
      </c>
      <c r="C163" s="107" t="s">
        <v>196</v>
      </c>
      <c r="D163" s="107" t="s">
        <v>961</v>
      </c>
      <c r="E163" s="107" t="s">
        <v>962</v>
      </c>
      <c r="F163" s="107" t="s">
        <v>963</v>
      </c>
      <c r="G163" s="107" t="s">
        <v>464</v>
      </c>
      <c r="H163" s="107" t="s">
        <v>964</v>
      </c>
      <c r="J163" s="107" t="s">
        <v>1042</v>
      </c>
    </row>
    <row r="164" spans="1:10">
      <c r="A164" s="107">
        <v>163</v>
      </c>
      <c r="B164" s="107" t="s">
        <v>401</v>
      </c>
      <c r="C164" s="107" t="s">
        <v>196</v>
      </c>
      <c r="D164" s="107" t="s">
        <v>965</v>
      </c>
      <c r="E164" s="107" t="s">
        <v>966</v>
      </c>
      <c r="F164" s="107" t="s">
        <v>967</v>
      </c>
      <c r="G164" s="107" t="s">
        <v>968</v>
      </c>
      <c r="H164" s="107" t="s">
        <v>969</v>
      </c>
      <c r="J164" s="107" t="s">
        <v>1042</v>
      </c>
    </row>
    <row r="165" spans="1:10">
      <c r="A165" s="107">
        <v>164</v>
      </c>
      <c r="B165" s="107" t="s">
        <v>401</v>
      </c>
      <c r="C165" s="107" t="s">
        <v>196</v>
      </c>
      <c r="D165" s="107" t="s">
        <v>970</v>
      </c>
      <c r="E165" s="107" t="s">
        <v>971</v>
      </c>
      <c r="F165" s="107" t="s">
        <v>972</v>
      </c>
      <c r="G165" s="107" t="s">
        <v>437</v>
      </c>
      <c r="J165" s="107" t="s">
        <v>1042</v>
      </c>
    </row>
    <row r="166" spans="1:10">
      <c r="A166" s="107">
        <v>165</v>
      </c>
      <c r="B166" s="107" t="s">
        <v>401</v>
      </c>
      <c r="C166" s="107" t="s">
        <v>196</v>
      </c>
      <c r="D166" s="107" t="s">
        <v>973</v>
      </c>
      <c r="E166" s="107" t="s">
        <v>974</v>
      </c>
      <c r="F166" s="107" t="s">
        <v>975</v>
      </c>
      <c r="G166" s="107" t="s">
        <v>655</v>
      </c>
      <c r="H166" s="107" t="s">
        <v>976</v>
      </c>
      <c r="J166" s="107" t="s">
        <v>1042</v>
      </c>
    </row>
    <row r="167" spans="1:10">
      <c r="A167" s="107">
        <v>166</v>
      </c>
      <c r="B167" s="107" t="s">
        <v>401</v>
      </c>
      <c r="C167" s="107" t="s">
        <v>196</v>
      </c>
      <c r="D167" s="107" t="s">
        <v>977</v>
      </c>
      <c r="E167" s="107" t="s">
        <v>978</v>
      </c>
      <c r="F167" s="107" t="s">
        <v>979</v>
      </c>
      <c r="G167" s="107" t="s">
        <v>597</v>
      </c>
      <c r="J167" s="107" t="s">
        <v>1042</v>
      </c>
    </row>
    <row r="168" spans="1:10">
      <c r="A168" s="107">
        <v>167</v>
      </c>
      <c r="B168" s="107" t="s">
        <v>401</v>
      </c>
      <c r="C168" s="107" t="s">
        <v>196</v>
      </c>
      <c r="D168" s="107" t="s">
        <v>980</v>
      </c>
      <c r="E168" s="107" t="s">
        <v>981</v>
      </c>
      <c r="F168" s="107" t="s">
        <v>982</v>
      </c>
      <c r="G168" s="107" t="s">
        <v>983</v>
      </c>
      <c r="J168" s="107" t="s">
        <v>1042</v>
      </c>
    </row>
    <row r="169" spans="1:10">
      <c r="A169" s="107">
        <v>168</v>
      </c>
      <c r="B169" s="107" t="s">
        <v>401</v>
      </c>
      <c r="C169" s="107" t="s">
        <v>196</v>
      </c>
      <c r="D169" s="107" t="s">
        <v>984</v>
      </c>
      <c r="E169" s="107" t="s">
        <v>985</v>
      </c>
      <c r="F169" s="107" t="s">
        <v>986</v>
      </c>
      <c r="G169" s="107" t="s">
        <v>437</v>
      </c>
      <c r="J169" s="107" t="s">
        <v>1042</v>
      </c>
    </row>
    <row r="170" spans="1:10">
      <c r="A170" s="107">
        <v>169</v>
      </c>
      <c r="B170" s="107" t="s">
        <v>401</v>
      </c>
      <c r="C170" s="107" t="s">
        <v>196</v>
      </c>
      <c r="D170" s="107" t="s">
        <v>987</v>
      </c>
      <c r="E170" s="107" t="s">
        <v>988</v>
      </c>
      <c r="F170" s="107" t="s">
        <v>989</v>
      </c>
      <c r="G170" s="107" t="s">
        <v>437</v>
      </c>
      <c r="J170" s="107" t="s">
        <v>1042</v>
      </c>
    </row>
    <row r="171" spans="1:10">
      <c r="A171" s="107">
        <v>170</v>
      </c>
      <c r="B171" s="107" t="s">
        <v>401</v>
      </c>
      <c r="C171" s="107" t="s">
        <v>196</v>
      </c>
      <c r="D171" s="107" t="s">
        <v>990</v>
      </c>
      <c r="E171" s="107" t="s">
        <v>991</v>
      </c>
      <c r="F171" s="107" t="s">
        <v>992</v>
      </c>
      <c r="G171" s="107" t="s">
        <v>409</v>
      </c>
      <c r="J171" s="107" t="s">
        <v>1042</v>
      </c>
    </row>
    <row r="172" spans="1:10">
      <c r="A172" s="107">
        <v>171</v>
      </c>
      <c r="B172" s="107" t="s">
        <v>401</v>
      </c>
      <c r="C172" s="107" t="s">
        <v>196</v>
      </c>
      <c r="D172" s="107" t="s">
        <v>993</v>
      </c>
      <c r="E172" s="107" t="s">
        <v>994</v>
      </c>
      <c r="F172" s="107" t="s">
        <v>527</v>
      </c>
      <c r="G172" s="107" t="s">
        <v>995</v>
      </c>
      <c r="J172" s="107" t="s">
        <v>1042</v>
      </c>
    </row>
    <row r="173" spans="1:10">
      <c r="A173" s="107">
        <v>172</v>
      </c>
      <c r="B173" s="107" t="s">
        <v>401</v>
      </c>
      <c r="C173" s="107" t="s">
        <v>196</v>
      </c>
      <c r="D173" s="107" t="s">
        <v>996</v>
      </c>
      <c r="E173" s="107" t="s">
        <v>997</v>
      </c>
      <c r="F173" s="107" t="s">
        <v>998</v>
      </c>
      <c r="G173" s="107" t="s">
        <v>437</v>
      </c>
      <c r="J173" s="107" t="s">
        <v>1042</v>
      </c>
    </row>
    <row r="174" spans="1:10">
      <c r="A174" s="107">
        <v>173</v>
      </c>
      <c r="B174" s="107" t="s">
        <v>401</v>
      </c>
      <c r="C174" s="107" t="s">
        <v>196</v>
      </c>
      <c r="D174" s="107" t="s">
        <v>999</v>
      </c>
      <c r="E174" s="107" t="s">
        <v>1000</v>
      </c>
      <c r="F174" s="107" t="s">
        <v>404</v>
      </c>
      <c r="G174" s="107" t="s">
        <v>1001</v>
      </c>
      <c r="J174" s="107" t="s">
        <v>1042</v>
      </c>
    </row>
    <row r="175" spans="1:10">
      <c r="A175" s="107">
        <v>174</v>
      </c>
      <c r="B175" s="107" t="s">
        <v>401</v>
      </c>
      <c r="C175" s="107" t="s">
        <v>196</v>
      </c>
      <c r="D175" s="107" t="s">
        <v>1002</v>
      </c>
      <c r="E175" s="107" t="s">
        <v>1003</v>
      </c>
      <c r="F175" s="107" t="s">
        <v>741</v>
      </c>
      <c r="G175" s="107" t="s">
        <v>1004</v>
      </c>
      <c r="J175" s="107" t="s">
        <v>1042</v>
      </c>
    </row>
    <row r="176" spans="1:10">
      <c r="A176" s="107">
        <v>175</v>
      </c>
      <c r="B176" s="107" t="s">
        <v>401</v>
      </c>
      <c r="C176" s="107" t="s">
        <v>196</v>
      </c>
      <c r="D176" s="107" t="s">
        <v>1005</v>
      </c>
      <c r="E176" s="107" t="s">
        <v>1006</v>
      </c>
      <c r="F176" s="107" t="s">
        <v>661</v>
      </c>
      <c r="G176" s="107" t="s">
        <v>771</v>
      </c>
      <c r="J176" s="107" t="s">
        <v>1042</v>
      </c>
    </row>
    <row r="177" spans="1:10">
      <c r="A177" s="107">
        <v>176</v>
      </c>
      <c r="B177" s="107" t="s">
        <v>401</v>
      </c>
      <c r="C177" s="107" t="s">
        <v>196</v>
      </c>
      <c r="D177" s="107" t="s">
        <v>1007</v>
      </c>
      <c r="E177" s="107" t="s">
        <v>1008</v>
      </c>
      <c r="F177" s="107" t="s">
        <v>467</v>
      </c>
      <c r="G177" s="107" t="s">
        <v>1009</v>
      </c>
      <c r="J177" s="107" t="s">
        <v>1042</v>
      </c>
    </row>
    <row r="178" spans="1:10">
      <c r="A178" s="107">
        <v>177</v>
      </c>
      <c r="B178" s="107" t="s">
        <v>401</v>
      </c>
      <c r="C178" s="107" t="s">
        <v>196</v>
      </c>
      <c r="D178" s="107" t="s">
        <v>1010</v>
      </c>
      <c r="E178" s="107" t="s">
        <v>1011</v>
      </c>
      <c r="F178" s="107" t="s">
        <v>467</v>
      </c>
      <c r="G178" s="107" t="s">
        <v>1012</v>
      </c>
      <c r="J178" s="107" t="s">
        <v>1042</v>
      </c>
    </row>
    <row r="179" spans="1:10">
      <c r="A179" s="107">
        <v>178</v>
      </c>
      <c r="B179" s="107" t="s">
        <v>401</v>
      </c>
      <c r="C179" s="107" t="s">
        <v>196</v>
      </c>
      <c r="D179" s="107" t="s">
        <v>1013</v>
      </c>
      <c r="E179" s="107" t="s">
        <v>1014</v>
      </c>
      <c r="F179" s="107" t="s">
        <v>467</v>
      </c>
      <c r="G179" s="107" t="s">
        <v>1015</v>
      </c>
      <c r="J179" s="107" t="s">
        <v>1042</v>
      </c>
    </row>
    <row r="180" spans="1:10">
      <c r="A180" s="107">
        <v>179</v>
      </c>
      <c r="B180" s="107" t="s">
        <v>401</v>
      </c>
      <c r="C180" s="107" t="s">
        <v>196</v>
      </c>
      <c r="D180" s="107" t="s">
        <v>1016</v>
      </c>
      <c r="E180" s="107" t="s">
        <v>1017</v>
      </c>
      <c r="F180" s="107" t="s">
        <v>768</v>
      </c>
      <c r="G180" s="107" t="s">
        <v>1018</v>
      </c>
      <c r="J180" s="107" t="s">
        <v>1042</v>
      </c>
    </row>
    <row r="181" spans="1:10">
      <c r="A181" s="107">
        <v>180</v>
      </c>
      <c r="B181" s="107" t="s">
        <v>401</v>
      </c>
      <c r="C181" s="107" t="s">
        <v>196</v>
      </c>
      <c r="D181" s="107" t="s">
        <v>1019</v>
      </c>
      <c r="E181" s="107" t="s">
        <v>1020</v>
      </c>
      <c r="F181" s="107" t="s">
        <v>768</v>
      </c>
      <c r="G181" s="107" t="s">
        <v>1021</v>
      </c>
      <c r="H181" s="107" t="s">
        <v>1022</v>
      </c>
      <c r="J181" s="107" t="s">
        <v>1042</v>
      </c>
    </row>
    <row r="182" spans="1:10">
      <c r="A182" s="107">
        <v>181</v>
      </c>
      <c r="B182" s="107" t="s">
        <v>401</v>
      </c>
      <c r="C182" s="107" t="s">
        <v>196</v>
      </c>
      <c r="D182" s="107" t="s">
        <v>1023</v>
      </c>
      <c r="E182" s="107" t="s">
        <v>1024</v>
      </c>
      <c r="F182" s="107" t="s">
        <v>1025</v>
      </c>
      <c r="G182" s="107" t="s">
        <v>868</v>
      </c>
      <c r="J182" s="107" t="s">
        <v>1042</v>
      </c>
    </row>
    <row r="183" spans="1:10">
      <c r="A183" s="107">
        <v>182</v>
      </c>
      <c r="B183" s="107" t="s">
        <v>401</v>
      </c>
      <c r="C183" s="107" t="s">
        <v>196</v>
      </c>
      <c r="D183" s="107" t="s">
        <v>1026</v>
      </c>
      <c r="E183" s="107" t="s">
        <v>1027</v>
      </c>
      <c r="F183" s="107" t="s">
        <v>1028</v>
      </c>
      <c r="G183" s="107" t="s">
        <v>471</v>
      </c>
      <c r="J183" s="107" t="s">
        <v>1042</v>
      </c>
    </row>
    <row r="184" spans="1:10">
      <c r="A184" s="107">
        <v>183</v>
      </c>
      <c r="B184" s="107" t="s">
        <v>401</v>
      </c>
      <c r="C184" s="107" t="s">
        <v>196</v>
      </c>
      <c r="D184" s="107" t="s">
        <v>1029</v>
      </c>
      <c r="E184" s="107" t="s">
        <v>1030</v>
      </c>
      <c r="F184" s="107" t="s">
        <v>1031</v>
      </c>
      <c r="G184" s="107" t="s">
        <v>630</v>
      </c>
      <c r="J184" s="107" t="s">
        <v>1042</v>
      </c>
    </row>
    <row r="185" spans="1:10">
      <c r="A185" s="107">
        <v>184</v>
      </c>
      <c r="B185" s="107" t="s">
        <v>401</v>
      </c>
      <c r="C185" s="107" t="s">
        <v>196</v>
      </c>
      <c r="D185" s="107" t="s">
        <v>1032</v>
      </c>
      <c r="E185" s="107" t="s">
        <v>1033</v>
      </c>
      <c r="F185" s="107" t="s">
        <v>1034</v>
      </c>
      <c r="G185" s="107" t="s">
        <v>487</v>
      </c>
      <c r="J185" s="107" t="s">
        <v>1042</v>
      </c>
    </row>
    <row r="186" spans="1:10">
      <c r="A186" s="107">
        <v>185</v>
      </c>
      <c r="B186" s="107" t="s">
        <v>401</v>
      </c>
      <c r="C186" s="107" t="s">
        <v>196</v>
      </c>
      <c r="D186" s="107" t="s">
        <v>1035</v>
      </c>
      <c r="E186" s="107" t="s">
        <v>1036</v>
      </c>
      <c r="F186" s="107" t="s">
        <v>972</v>
      </c>
      <c r="G186" s="107" t="s">
        <v>868</v>
      </c>
      <c r="H186" s="107" t="s">
        <v>1037</v>
      </c>
      <c r="J186" s="107" t="s">
        <v>1042</v>
      </c>
    </row>
    <row r="187" spans="1:10">
      <c r="A187" s="107">
        <v>186</v>
      </c>
      <c r="B187" s="107" t="s">
        <v>401</v>
      </c>
      <c r="C187" s="107" t="s">
        <v>196</v>
      </c>
      <c r="D187" s="107" t="s">
        <v>1038</v>
      </c>
      <c r="E187" s="107" t="s">
        <v>1039</v>
      </c>
      <c r="F187" s="107" t="s">
        <v>523</v>
      </c>
      <c r="G187" s="107" t="s">
        <v>1040</v>
      </c>
      <c r="J187" s="107" t="s">
        <v>1042</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3"/>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3"/>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06"/>
  <sheetViews>
    <sheetView showGridLines="0" zoomScaleNormal="100" workbookViewId="0"/>
  </sheetViews>
  <sheetFormatPr defaultRowHeight="11.25"/>
  <cols>
    <col min="1" max="1" width="9.140625" style="328"/>
    <col min="2" max="16384" width="9.140625" style="53"/>
  </cols>
  <sheetData>
    <row r="1" spans="1:4">
      <c r="A1" s="328" t="s">
        <v>1041</v>
      </c>
      <c r="B1" s="53" t="s">
        <v>150</v>
      </c>
      <c r="C1" s="53" t="s">
        <v>151</v>
      </c>
      <c r="D1" s="53" t="s">
        <v>1253</v>
      </c>
    </row>
    <row r="2" spans="1:4">
      <c r="A2" s="328">
        <v>1</v>
      </c>
      <c r="B2" s="53" t="s">
        <v>1043</v>
      </c>
      <c r="C2" s="53" t="s">
        <v>1045</v>
      </c>
      <c r="D2" s="53" t="s">
        <v>1046</v>
      </c>
    </row>
    <row r="3" spans="1:4">
      <c r="A3" s="328">
        <v>2</v>
      </c>
      <c r="B3" s="53" t="s">
        <v>1043</v>
      </c>
      <c r="C3" s="53" t="s">
        <v>1043</v>
      </c>
      <c r="D3" s="53" t="s">
        <v>1044</v>
      </c>
    </row>
    <row r="4" spans="1:4">
      <c r="A4" s="328">
        <v>3</v>
      </c>
      <c r="B4" s="53" t="s">
        <v>1043</v>
      </c>
      <c r="C4" s="53" t="s">
        <v>1047</v>
      </c>
      <c r="D4" s="53" t="s">
        <v>1048</v>
      </c>
    </row>
    <row r="5" spans="1:4">
      <c r="A5" s="328">
        <v>4</v>
      </c>
      <c r="B5" s="53" t="s">
        <v>1043</v>
      </c>
      <c r="C5" s="53" t="s">
        <v>1049</v>
      </c>
      <c r="D5" s="53" t="s">
        <v>1050</v>
      </c>
    </row>
    <row r="6" spans="1:4">
      <c r="A6" s="328">
        <v>5</v>
      </c>
      <c r="B6" s="53" t="s">
        <v>1043</v>
      </c>
      <c r="C6" s="53" t="s">
        <v>1051</v>
      </c>
      <c r="D6" s="53" t="s">
        <v>1052</v>
      </c>
    </row>
    <row r="7" spans="1:4">
      <c r="A7" s="328">
        <v>6</v>
      </c>
      <c r="B7" s="53" t="s">
        <v>1043</v>
      </c>
      <c r="C7" s="53" t="s">
        <v>1053</v>
      </c>
      <c r="D7" s="53" t="s">
        <v>1054</v>
      </c>
    </row>
    <row r="8" spans="1:4">
      <c r="A8" s="328">
        <v>7</v>
      </c>
      <c r="B8" s="53" t="s">
        <v>1043</v>
      </c>
      <c r="C8" s="53" t="s">
        <v>1055</v>
      </c>
      <c r="D8" s="53" t="s">
        <v>1056</v>
      </c>
    </row>
    <row r="9" spans="1:4">
      <c r="A9" s="328">
        <v>8</v>
      </c>
      <c r="B9" s="53" t="s">
        <v>1043</v>
      </c>
      <c r="C9" s="53" t="s">
        <v>1057</v>
      </c>
      <c r="D9" s="53" t="s">
        <v>1058</v>
      </c>
    </row>
    <row r="10" spans="1:4">
      <c r="A10" s="328">
        <v>9</v>
      </c>
      <c r="B10" s="53" t="s">
        <v>1059</v>
      </c>
      <c r="C10" s="53" t="s">
        <v>1059</v>
      </c>
      <c r="D10" s="53" t="s">
        <v>1060</v>
      </c>
    </row>
    <row r="11" spans="1:4">
      <c r="A11" s="328">
        <v>10</v>
      </c>
      <c r="B11" s="53" t="s">
        <v>1059</v>
      </c>
      <c r="C11" s="53" t="s">
        <v>1061</v>
      </c>
      <c r="D11" s="53" t="s">
        <v>1062</v>
      </c>
    </row>
    <row r="12" spans="1:4">
      <c r="A12" s="328">
        <v>11</v>
      </c>
      <c r="B12" s="53" t="s">
        <v>1059</v>
      </c>
      <c r="C12" s="53" t="s">
        <v>1063</v>
      </c>
      <c r="D12" s="53" t="s">
        <v>1064</v>
      </c>
    </row>
    <row r="13" spans="1:4">
      <c r="A13" s="328">
        <v>12</v>
      </c>
      <c r="B13" s="53" t="s">
        <v>1059</v>
      </c>
      <c r="C13" s="53" t="s">
        <v>1065</v>
      </c>
      <c r="D13" s="53" t="s">
        <v>1066</v>
      </c>
    </row>
    <row r="14" spans="1:4">
      <c r="A14" s="328">
        <v>13</v>
      </c>
      <c r="B14" s="53" t="s">
        <v>1059</v>
      </c>
      <c r="C14" s="53" t="s">
        <v>1067</v>
      </c>
      <c r="D14" s="53" t="s">
        <v>1068</v>
      </c>
    </row>
    <row r="15" spans="1:4">
      <c r="A15" s="328">
        <v>14</v>
      </c>
      <c r="B15" s="53" t="s">
        <v>1059</v>
      </c>
      <c r="C15" s="53" t="s">
        <v>1069</v>
      </c>
      <c r="D15" s="53" t="s">
        <v>1070</v>
      </c>
    </row>
    <row r="16" spans="1:4">
      <c r="A16" s="328">
        <v>15</v>
      </c>
      <c r="B16" s="53" t="s">
        <v>1059</v>
      </c>
      <c r="C16" s="53" t="s">
        <v>1071</v>
      </c>
      <c r="D16" s="53" t="s">
        <v>1072</v>
      </c>
    </row>
    <row r="17" spans="1:4">
      <c r="A17" s="328">
        <v>16</v>
      </c>
      <c r="B17" s="53" t="s">
        <v>1073</v>
      </c>
      <c r="C17" s="53" t="s">
        <v>1073</v>
      </c>
      <c r="D17" s="53" t="s">
        <v>1074</v>
      </c>
    </row>
    <row r="18" spans="1:4">
      <c r="A18" s="328">
        <v>17</v>
      </c>
      <c r="B18" s="53" t="s">
        <v>1075</v>
      </c>
      <c r="C18" s="53" t="s">
        <v>1077</v>
      </c>
      <c r="D18" s="53" t="s">
        <v>1078</v>
      </c>
    </row>
    <row r="19" spans="1:4">
      <c r="A19" s="328">
        <v>18</v>
      </c>
      <c r="B19" s="53" t="s">
        <v>1075</v>
      </c>
      <c r="C19" s="53" t="s">
        <v>1075</v>
      </c>
      <c r="D19" s="53" t="s">
        <v>1076</v>
      </c>
    </row>
    <row r="20" spans="1:4">
      <c r="A20" s="328">
        <v>19</v>
      </c>
      <c r="B20" s="53" t="s">
        <v>1075</v>
      </c>
      <c r="C20" s="53" t="s">
        <v>1079</v>
      </c>
      <c r="D20" s="53" t="s">
        <v>1080</v>
      </c>
    </row>
    <row r="21" spans="1:4">
      <c r="A21" s="328">
        <v>20</v>
      </c>
      <c r="B21" s="53" t="s">
        <v>1075</v>
      </c>
      <c r="C21" s="53" t="s">
        <v>1081</v>
      </c>
      <c r="D21" s="53" t="s">
        <v>1082</v>
      </c>
    </row>
    <row r="22" spans="1:4">
      <c r="A22" s="328">
        <v>21</v>
      </c>
      <c r="B22" s="53" t="s">
        <v>1075</v>
      </c>
      <c r="C22" s="53" t="s">
        <v>1083</v>
      </c>
      <c r="D22" s="53" t="s">
        <v>1084</v>
      </c>
    </row>
    <row r="23" spans="1:4">
      <c r="A23" s="328">
        <v>22</v>
      </c>
      <c r="B23" s="53" t="s">
        <v>1075</v>
      </c>
      <c r="C23" s="53" t="s">
        <v>1085</v>
      </c>
      <c r="D23" s="53" t="s">
        <v>1086</v>
      </c>
    </row>
    <row r="24" spans="1:4">
      <c r="A24" s="328">
        <v>23</v>
      </c>
      <c r="B24" s="53" t="s">
        <v>1075</v>
      </c>
      <c r="C24" s="53" t="s">
        <v>1087</v>
      </c>
      <c r="D24" s="53" t="s">
        <v>1088</v>
      </c>
    </row>
    <row r="25" spans="1:4">
      <c r="A25" s="328">
        <v>24</v>
      </c>
      <c r="B25" s="53" t="s">
        <v>1075</v>
      </c>
      <c r="C25" s="53" t="s">
        <v>1089</v>
      </c>
      <c r="D25" s="53" t="s">
        <v>1090</v>
      </c>
    </row>
    <row r="26" spans="1:4">
      <c r="A26" s="328">
        <v>25</v>
      </c>
      <c r="B26" s="53" t="s">
        <v>1075</v>
      </c>
      <c r="C26" s="53" t="s">
        <v>1091</v>
      </c>
      <c r="D26" s="53" t="s">
        <v>1092</v>
      </c>
    </row>
    <row r="27" spans="1:4">
      <c r="A27" s="328">
        <v>26</v>
      </c>
      <c r="B27" s="53" t="s">
        <v>1075</v>
      </c>
      <c r="C27" s="53" t="s">
        <v>1093</v>
      </c>
      <c r="D27" s="53" t="s">
        <v>1094</v>
      </c>
    </row>
    <row r="28" spans="1:4">
      <c r="A28" s="328">
        <v>27</v>
      </c>
      <c r="B28" s="53" t="s">
        <v>1075</v>
      </c>
      <c r="C28" s="53" t="s">
        <v>1095</v>
      </c>
      <c r="D28" s="53" t="s">
        <v>1096</v>
      </c>
    </row>
    <row r="29" spans="1:4">
      <c r="A29" s="328">
        <v>28</v>
      </c>
      <c r="B29" s="53" t="s">
        <v>1097</v>
      </c>
      <c r="C29" s="53" t="s">
        <v>1097</v>
      </c>
      <c r="D29" s="53" t="s">
        <v>1098</v>
      </c>
    </row>
    <row r="30" spans="1:4">
      <c r="A30" s="328">
        <v>29</v>
      </c>
      <c r="B30" s="53" t="s">
        <v>1099</v>
      </c>
      <c r="C30" s="53" t="s">
        <v>1099</v>
      </c>
      <c r="D30" s="53" t="s">
        <v>1100</v>
      </c>
    </row>
    <row r="31" spans="1:4">
      <c r="A31" s="328">
        <v>30</v>
      </c>
      <c r="B31" s="53" t="s">
        <v>1101</v>
      </c>
      <c r="C31" s="53" t="s">
        <v>1101</v>
      </c>
      <c r="D31" s="53" t="s">
        <v>1102</v>
      </c>
    </row>
    <row r="32" spans="1:4">
      <c r="A32" s="328">
        <v>31</v>
      </c>
      <c r="B32" s="53" t="s">
        <v>1103</v>
      </c>
      <c r="C32" s="53" t="s">
        <v>1105</v>
      </c>
      <c r="D32" s="53" t="s">
        <v>1106</v>
      </c>
    </row>
    <row r="33" spans="1:4">
      <c r="A33" s="328">
        <v>32</v>
      </c>
      <c r="B33" s="53" t="s">
        <v>1103</v>
      </c>
      <c r="C33" s="53" t="s">
        <v>1107</v>
      </c>
      <c r="D33" s="53" t="s">
        <v>1108</v>
      </c>
    </row>
    <row r="34" spans="1:4">
      <c r="A34" s="328">
        <v>33</v>
      </c>
      <c r="B34" s="53" t="s">
        <v>1103</v>
      </c>
      <c r="C34" s="53" t="s">
        <v>1109</v>
      </c>
      <c r="D34" s="53" t="s">
        <v>1110</v>
      </c>
    </row>
    <row r="35" spans="1:4">
      <c r="A35" s="328">
        <v>34</v>
      </c>
      <c r="B35" s="53" t="s">
        <v>1103</v>
      </c>
      <c r="C35" s="53" t="s">
        <v>1103</v>
      </c>
      <c r="D35" s="53" t="s">
        <v>1104</v>
      </c>
    </row>
    <row r="36" spans="1:4">
      <c r="A36" s="328">
        <v>35</v>
      </c>
      <c r="B36" s="53" t="s">
        <v>1103</v>
      </c>
      <c r="C36" s="53" t="s">
        <v>1111</v>
      </c>
      <c r="D36" s="53" t="s">
        <v>1112</v>
      </c>
    </row>
    <row r="37" spans="1:4">
      <c r="A37" s="328">
        <v>36</v>
      </c>
      <c r="B37" s="53" t="s">
        <v>1103</v>
      </c>
      <c r="C37" s="53" t="s">
        <v>1113</v>
      </c>
      <c r="D37" s="53" t="s">
        <v>1114</v>
      </c>
    </row>
    <row r="38" spans="1:4">
      <c r="A38" s="328">
        <v>37</v>
      </c>
      <c r="B38" s="53" t="s">
        <v>1103</v>
      </c>
      <c r="C38" s="53" t="s">
        <v>1115</v>
      </c>
      <c r="D38" s="53" t="s">
        <v>1116</v>
      </c>
    </row>
    <row r="39" spans="1:4">
      <c r="A39" s="328">
        <v>38</v>
      </c>
      <c r="B39" s="53" t="s">
        <v>1103</v>
      </c>
      <c r="C39" s="53" t="s">
        <v>1117</v>
      </c>
      <c r="D39" s="53" t="s">
        <v>1118</v>
      </c>
    </row>
    <row r="40" spans="1:4">
      <c r="A40" s="328">
        <v>39</v>
      </c>
      <c r="B40" s="53" t="s">
        <v>1103</v>
      </c>
      <c r="C40" s="53" t="s">
        <v>1119</v>
      </c>
      <c r="D40" s="53" t="s">
        <v>1120</v>
      </c>
    </row>
    <row r="41" spans="1:4">
      <c r="A41" s="328">
        <v>40</v>
      </c>
      <c r="B41" s="53" t="s">
        <v>1121</v>
      </c>
      <c r="C41" s="53" t="s">
        <v>1121</v>
      </c>
      <c r="D41" s="53" t="s">
        <v>1122</v>
      </c>
    </row>
    <row r="42" spans="1:4">
      <c r="A42" s="328">
        <v>41</v>
      </c>
      <c r="B42" s="53" t="s">
        <v>1123</v>
      </c>
      <c r="C42" s="53" t="s">
        <v>1125</v>
      </c>
      <c r="D42" s="53" t="s">
        <v>1126</v>
      </c>
    </row>
    <row r="43" spans="1:4">
      <c r="A43" s="328">
        <v>42</v>
      </c>
      <c r="B43" s="53" t="s">
        <v>1123</v>
      </c>
      <c r="C43" s="53" t="s">
        <v>1127</v>
      </c>
      <c r="D43" s="53" t="s">
        <v>1128</v>
      </c>
    </row>
    <row r="44" spans="1:4">
      <c r="A44" s="328">
        <v>43</v>
      </c>
      <c r="B44" s="53" t="s">
        <v>1123</v>
      </c>
      <c r="C44" s="53" t="s">
        <v>1129</v>
      </c>
      <c r="D44" s="53" t="s">
        <v>1130</v>
      </c>
    </row>
    <row r="45" spans="1:4">
      <c r="A45" s="328">
        <v>44</v>
      </c>
      <c r="B45" s="53" t="s">
        <v>1123</v>
      </c>
      <c r="C45" s="53" t="s">
        <v>1131</v>
      </c>
      <c r="D45" s="53" t="s">
        <v>1132</v>
      </c>
    </row>
    <row r="46" spans="1:4">
      <c r="A46" s="328">
        <v>45</v>
      </c>
      <c r="B46" s="53" t="s">
        <v>1123</v>
      </c>
      <c r="C46" s="53" t="s">
        <v>1133</v>
      </c>
      <c r="D46" s="53" t="s">
        <v>1134</v>
      </c>
    </row>
    <row r="47" spans="1:4">
      <c r="A47" s="328">
        <v>46</v>
      </c>
      <c r="B47" s="53" t="s">
        <v>1123</v>
      </c>
      <c r="C47" s="53" t="s">
        <v>1135</v>
      </c>
      <c r="D47" s="53" t="s">
        <v>1136</v>
      </c>
    </row>
    <row r="48" spans="1:4">
      <c r="A48" s="328">
        <v>47</v>
      </c>
      <c r="B48" s="53" t="s">
        <v>1123</v>
      </c>
      <c r="C48" s="53" t="s">
        <v>1123</v>
      </c>
      <c r="D48" s="53" t="s">
        <v>1124</v>
      </c>
    </row>
    <row r="49" spans="1:4">
      <c r="A49" s="328">
        <v>48</v>
      </c>
      <c r="B49" s="53" t="s">
        <v>1123</v>
      </c>
      <c r="C49" s="53" t="s">
        <v>1137</v>
      </c>
      <c r="D49" s="53" t="s">
        <v>1138</v>
      </c>
    </row>
    <row r="50" spans="1:4">
      <c r="A50" s="328">
        <v>49</v>
      </c>
      <c r="B50" s="53" t="s">
        <v>1123</v>
      </c>
      <c r="C50" s="53" t="s">
        <v>1139</v>
      </c>
      <c r="D50" s="53" t="s">
        <v>1140</v>
      </c>
    </row>
    <row r="51" spans="1:4">
      <c r="A51" s="328">
        <v>50</v>
      </c>
      <c r="B51" s="53" t="s">
        <v>1141</v>
      </c>
      <c r="C51" s="53" t="s">
        <v>1141</v>
      </c>
      <c r="D51" s="53" t="s">
        <v>1142</v>
      </c>
    </row>
    <row r="52" spans="1:4">
      <c r="A52" s="328">
        <v>51</v>
      </c>
      <c r="B52" s="53" t="s">
        <v>1143</v>
      </c>
      <c r="C52" s="53" t="s">
        <v>1145</v>
      </c>
      <c r="D52" s="53" t="s">
        <v>1146</v>
      </c>
    </row>
    <row r="53" spans="1:4">
      <c r="A53" s="328">
        <v>52</v>
      </c>
      <c r="B53" s="53" t="s">
        <v>1143</v>
      </c>
      <c r="C53" s="53" t="s">
        <v>1147</v>
      </c>
      <c r="D53" s="53" t="s">
        <v>1148</v>
      </c>
    </row>
    <row r="54" spans="1:4">
      <c r="A54" s="328">
        <v>53</v>
      </c>
      <c r="B54" s="53" t="s">
        <v>1143</v>
      </c>
      <c r="C54" s="53" t="s">
        <v>1149</v>
      </c>
      <c r="D54" s="53" t="s">
        <v>1150</v>
      </c>
    </row>
    <row r="55" spans="1:4">
      <c r="A55" s="328">
        <v>54</v>
      </c>
      <c r="B55" s="53" t="s">
        <v>1143</v>
      </c>
      <c r="C55" s="53" t="s">
        <v>1151</v>
      </c>
      <c r="D55" s="53" t="s">
        <v>1152</v>
      </c>
    </row>
    <row r="56" spans="1:4">
      <c r="A56" s="328">
        <v>55</v>
      </c>
      <c r="B56" s="53" t="s">
        <v>1143</v>
      </c>
      <c r="C56" s="53" t="s">
        <v>1143</v>
      </c>
      <c r="D56" s="53" t="s">
        <v>1144</v>
      </c>
    </row>
    <row r="57" spans="1:4">
      <c r="A57" s="328">
        <v>56</v>
      </c>
      <c r="B57" s="53" t="s">
        <v>1143</v>
      </c>
      <c r="C57" s="53" t="s">
        <v>1153</v>
      </c>
      <c r="D57" s="53" t="s">
        <v>1154</v>
      </c>
    </row>
    <row r="58" spans="1:4">
      <c r="A58" s="328">
        <v>57</v>
      </c>
      <c r="B58" s="53" t="s">
        <v>1143</v>
      </c>
      <c r="C58" s="53" t="s">
        <v>1155</v>
      </c>
      <c r="D58" s="53" t="s">
        <v>1156</v>
      </c>
    </row>
    <row r="59" spans="1:4">
      <c r="A59" s="328">
        <v>58</v>
      </c>
      <c r="B59" s="53" t="s">
        <v>1143</v>
      </c>
      <c r="C59" s="53" t="s">
        <v>1157</v>
      </c>
      <c r="D59" s="53" t="s">
        <v>1158</v>
      </c>
    </row>
    <row r="60" spans="1:4">
      <c r="A60" s="328">
        <v>59</v>
      </c>
      <c r="B60" s="53" t="s">
        <v>1143</v>
      </c>
      <c r="C60" s="53" t="s">
        <v>1159</v>
      </c>
      <c r="D60" s="53" t="s">
        <v>1160</v>
      </c>
    </row>
    <row r="61" spans="1:4">
      <c r="A61" s="328">
        <v>60</v>
      </c>
      <c r="B61" s="53" t="s">
        <v>1143</v>
      </c>
      <c r="C61" s="53" t="s">
        <v>1161</v>
      </c>
      <c r="D61" s="53" t="s">
        <v>1162</v>
      </c>
    </row>
    <row r="62" spans="1:4">
      <c r="A62" s="328">
        <v>61</v>
      </c>
      <c r="B62" s="53" t="s">
        <v>1143</v>
      </c>
      <c r="C62" s="53" t="s">
        <v>1163</v>
      </c>
      <c r="D62" s="53" t="s">
        <v>1164</v>
      </c>
    </row>
    <row r="63" spans="1:4">
      <c r="A63" s="328">
        <v>62</v>
      </c>
      <c r="B63" s="53" t="s">
        <v>1143</v>
      </c>
      <c r="C63" s="53" t="s">
        <v>1165</v>
      </c>
      <c r="D63" s="53" t="s">
        <v>1166</v>
      </c>
    </row>
    <row r="64" spans="1:4">
      <c r="A64" s="328">
        <v>63</v>
      </c>
      <c r="B64" s="53" t="s">
        <v>1167</v>
      </c>
      <c r="C64" s="53" t="s">
        <v>1167</v>
      </c>
      <c r="D64" s="53" t="s">
        <v>1168</v>
      </c>
    </row>
    <row r="65" spans="1:4">
      <c r="A65" s="328">
        <v>64</v>
      </c>
      <c r="B65" s="53" t="s">
        <v>1169</v>
      </c>
      <c r="C65" s="53" t="s">
        <v>1169</v>
      </c>
      <c r="D65" s="53" t="s">
        <v>1170</v>
      </c>
    </row>
    <row r="66" spans="1:4">
      <c r="A66" s="328">
        <v>65</v>
      </c>
      <c r="B66" s="53" t="s">
        <v>1171</v>
      </c>
      <c r="C66" s="53" t="s">
        <v>1171</v>
      </c>
      <c r="D66" s="53" t="s">
        <v>1172</v>
      </c>
    </row>
    <row r="67" spans="1:4">
      <c r="A67" s="328">
        <v>66</v>
      </c>
      <c r="B67" s="53" t="s">
        <v>1173</v>
      </c>
      <c r="C67" s="53" t="s">
        <v>1175</v>
      </c>
      <c r="D67" s="53" t="s">
        <v>1176</v>
      </c>
    </row>
    <row r="68" spans="1:4">
      <c r="A68" s="328">
        <v>67</v>
      </c>
      <c r="B68" s="53" t="s">
        <v>1173</v>
      </c>
      <c r="C68" s="53" t="s">
        <v>1177</v>
      </c>
      <c r="D68" s="53" t="s">
        <v>1178</v>
      </c>
    </row>
    <row r="69" spans="1:4">
      <c r="A69" s="328">
        <v>68</v>
      </c>
      <c r="B69" s="53" t="s">
        <v>1173</v>
      </c>
      <c r="C69" s="53" t="s">
        <v>1179</v>
      </c>
      <c r="D69" s="53" t="s">
        <v>1180</v>
      </c>
    </row>
    <row r="70" spans="1:4">
      <c r="A70" s="328">
        <v>69</v>
      </c>
      <c r="B70" s="53" t="s">
        <v>1173</v>
      </c>
      <c r="C70" s="53" t="s">
        <v>1181</v>
      </c>
      <c r="D70" s="53" t="s">
        <v>1182</v>
      </c>
    </row>
    <row r="71" spans="1:4">
      <c r="A71" s="328">
        <v>70</v>
      </c>
      <c r="B71" s="53" t="s">
        <v>1173</v>
      </c>
      <c r="C71" s="53" t="s">
        <v>1183</v>
      </c>
      <c r="D71" s="53" t="s">
        <v>1184</v>
      </c>
    </row>
    <row r="72" spans="1:4">
      <c r="A72" s="328">
        <v>71</v>
      </c>
      <c r="B72" s="53" t="s">
        <v>1173</v>
      </c>
      <c r="C72" s="53" t="s">
        <v>1185</v>
      </c>
      <c r="D72" s="53" t="s">
        <v>1186</v>
      </c>
    </row>
    <row r="73" spans="1:4">
      <c r="A73" s="328">
        <v>72</v>
      </c>
      <c r="B73" s="53" t="s">
        <v>1173</v>
      </c>
      <c r="C73" s="53" t="s">
        <v>1187</v>
      </c>
      <c r="D73" s="53" t="s">
        <v>1188</v>
      </c>
    </row>
    <row r="74" spans="1:4">
      <c r="A74" s="328">
        <v>73</v>
      </c>
      <c r="B74" s="53" t="s">
        <v>1173</v>
      </c>
      <c r="C74" s="53" t="s">
        <v>1173</v>
      </c>
      <c r="D74" s="53" t="s">
        <v>1174</v>
      </c>
    </row>
    <row r="75" spans="1:4">
      <c r="A75" s="328">
        <v>74</v>
      </c>
      <c r="B75" s="53" t="s">
        <v>1173</v>
      </c>
      <c r="C75" s="53" t="s">
        <v>1189</v>
      </c>
      <c r="D75" s="53" t="s">
        <v>1190</v>
      </c>
    </row>
    <row r="76" spans="1:4">
      <c r="A76" s="328">
        <v>75</v>
      </c>
      <c r="B76" s="53" t="s">
        <v>1191</v>
      </c>
      <c r="C76" s="53" t="s">
        <v>1191</v>
      </c>
      <c r="D76" s="53" t="s">
        <v>1192</v>
      </c>
    </row>
    <row r="77" spans="1:4">
      <c r="A77" s="328">
        <v>76</v>
      </c>
      <c r="B77" s="53" t="s">
        <v>1193</v>
      </c>
      <c r="C77" s="53" t="s">
        <v>1195</v>
      </c>
      <c r="D77" s="53" t="s">
        <v>1196</v>
      </c>
    </row>
    <row r="78" spans="1:4">
      <c r="A78" s="328">
        <v>77</v>
      </c>
      <c r="B78" s="53" t="s">
        <v>1193</v>
      </c>
      <c r="C78" s="53" t="s">
        <v>1197</v>
      </c>
      <c r="D78" s="53" t="s">
        <v>1198</v>
      </c>
    </row>
    <row r="79" spans="1:4">
      <c r="A79" s="328">
        <v>78</v>
      </c>
      <c r="B79" s="53" t="s">
        <v>1193</v>
      </c>
      <c r="C79" s="53" t="s">
        <v>1199</v>
      </c>
      <c r="D79" s="53" t="s">
        <v>1200</v>
      </c>
    </row>
    <row r="80" spans="1:4">
      <c r="A80" s="328">
        <v>79</v>
      </c>
      <c r="B80" s="53" t="s">
        <v>1193</v>
      </c>
      <c r="C80" s="53" t="s">
        <v>1201</v>
      </c>
      <c r="D80" s="53" t="s">
        <v>1202</v>
      </c>
    </row>
    <row r="81" spans="1:4">
      <c r="A81" s="328">
        <v>80</v>
      </c>
      <c r="B81" s="53" t="s">
        <v>1193</v>
      </c>
      <c r="C81" s="53" t="s">
        <v>1203</v>
      </c>
      <c r="D81" s="53" t="s">
        <v>1204</v>
      </c>
    </row>
    <row r="82" spans="1:4">
      <c r="A82" s="328">
        <v>81</v>
      </c>
      <c r="B82" s="53" t="s">
        <v>1193</v>
      </c>
      <c r="C82" s="53" t="s">
        <v>1205</v>
      </c>
      <c r="D82" s="53" t="s">
        <v>1206</v>
      </c>
    </row>
    <row r="83" spans="1:4">
      <c r="A83" s="328">
        <v>82</v>
      </c>
      <c r="B83" s="53" t="s">
        <v>1193</v>
      </c>
      <c r="C83" s="53" t="s">
        <v>1207</v>
      </c>
      <c r="D83" s="53" t="s">
        <v>1208</v>
      </c>
    </row>
    <row r="84" spans="1:4">
      <c r="A84" s="328">
        <v>83</v>
      </c>
      <c r="B84" s="53" t="s">
        <v>1193</v>
      </c>
      <c r="C84" s="53" t="s">
        <v>1209</v>
      </c>
      <c r="D84" s="53" t="s">
        <v>1210</v>
      </c>
    </row>
    <row r="85" spans="1:4">
      <c r="A85" s="328">
        <v>84</v>
      </c>
      <c r="B85" s="53" t="s">
        <v>1193</v>
      </c>
      <c r="C85" s="53" t="s">
        <v>1193</v>
      </c>
      <c r="D85" s="53" t="s">
        <v>1194</v>
      </c>
    </row>
    <row r="86" spans="1:4">
      <c r="A86" s="328">
        <v>85</v>
      </c>
      <c r="B86" s="53" t="s">
        <v>1193</v>
      </c>
      <c r="C86" s="53" t="s">
        <v>1211</v>
      </c>
      <c r="D86" s="53" t="s">
        <v>1212</v>
      </c>
    </row>
    <row r="87" spans="1:4">
      <c r="A87" s="328">
        <v>86</v>
      </c>
      <c r="B87" s="53" t="s">
        <v>1193</v>
      </c>
      <c r="C87" s="53" t="s">
        <v>1213</v>
      </c>
      <c r="D87" s="53" t="s">
        <v>1214</v>
      </c>
    </row>
    <row r="88" spans="1:4">
      <c r="A88" s="328">
        <v>87</v>
      </c>
      <c r="B88" s="53" t="s">
        <v>1193</v>
      </c>
      <c r="C88" s="53" t="s">
        <v>1215</v>
      </c>
      <c r="D88" s="53" t="s">
        <v>1216</v>
      </c>
    </row>
    <row r="89" spans="1:4">
      <c r="A89" s="328">
        <v>88</v>
      </c>
      <c r="B89" s="53" t="s">
        <v>1193</v>
      </c>
      <c r="C89" s="53" t="s">
        <v>1217</v>
      </c>
      <c r="D89" s="53" t="s">
        <v>1218</v>
      </c>
    </row>
    <row r="90" spans="1:4">
      <c r="A90" s="328">
        <v>89</v>
      </c>
      <c r="B90" s="53" t="s">
        <v>1193</v>
      </c>
      <c r="C90" s="53" t="s">
        <v>1219</v>
      </c>
      <c r="D90" s="53" t="s">
        <v>1220</v>
      </c>
    </row>
    <row r="91" spans="1:4">
      <c r="A91" s="328">
        <v>90</v>
      </c>
      <c r="B91" s="53" t="s">
        <v>1221</v>
      </c>
      <c r="C91" s="53" t="s">
        <v>1221</v>
      </c>
      <c r="D91" s="53" t="s">
        <v>1222</v>
      </c>
    </row>
    <row r="92" spans="1:4">
      <c r="A92" s="328">
        <v>91</v>
      </c>
      <c r="B92" s="53" t="s">
        <v>1223</v>
      </c>
      <c r="C92" s="53" t="s">
        <v>1223</v>
      </c>
      <c r="D92" s="53" t="s">
        <v>1224</v>
      </c>
    </row>
    <row r="93" spans="1:4">
      <c r="A93" s="328">
        <v>92</v>
      </c>
      <c r="B93" s="53" t="s">
        <v>1225</v>
      </c>
      <c r="C93" s="53" t="s">
        <v>1227</v>
      </c>
      <c r="D93" s="53" t="s">
        <v>1228</v>
      </c>
    </row>
    <row r="94" spans="1:4">
      <c r="A94" s="328">
        <v>93</v>
      </c>
      <c r="B94" s="53" t="s">
        <v>1225</v>
      </c>
      <c r="C94" s="53" t="s">
        <v>1229</v>
      </c>
      <c r="D94" s="53" t="s">
        <v>1230</v>
      </c>
    </row>
    <row r="95" spans="1:4">
      <c r="A95" s="328">
        <v>94</v>
      </c>
      <c r="B95" s="53" t="s">
        <v>1225</v>
      </c>
      <c r="C95" s="53" t="s">
        <v>1231</v>
      </c>
      <c r="D95" s="53" t="s">
        <v>1232</v>
      </c>
    </row>
    <row r="96" spans="1:4">
      <c r="A96" s="328">
        <v>95</v>
      </c>
      <c r="B96" s="53" t="s">
        <v>1225</v>
      </c>
      <c r="C96" s="53" t="s">
        <v>1233</v>
      </c>
      <c r="D96" s="53" t="s">
        <v>1234</v>
      </c>
    </row>
    <row r="97" spans="1:4">
      <c r="A97" s="328">
        <v>96</v>
      </c>
      <c r="B97" s="53" t="s">
        <v>1225</v>
      </c>
      <c r="C97" s="53" t="s">
        <v>1235</v>
      </c>
      <c r="D97" s="53" t="s">
        <v>1236</v>
      </c>
    </row>
    <row r="98" spans="1:4">
      <c r="A98" s="328">
        <v>97</v>
      </c>
      <c r="B98" s="53" t="s">
        <v>1225</v>
      </c>
      <c r="C98" s="53" t="s">
        <v>1237</v>
      </c>
      <c r="D98" s="53" t="s">
        <v>1238</v>
      </c>
    </row>
    <row r="99" spans="1:4">
      <c r="A99" s="328">
        <v>98</v>
      </c>
      <c r="B99" s="53" t="s">
        <v>1225</v>
      </c>
      <c r="C99" s="53" t="s">
        <v>1239</v>
      </c>
      <c r="D99" s="53" t="s">
        <v>1240</v>
      </c>
    </row>
    <row r="100" spans="1:4">
      <c r="A100" s="328">
        <v>99</v>
      </c>
      <c r="B100" s="53" t="s">
        <v>1225</v>
      </c>
      <c r="C100" s="53" t="s">
        <v>1241</v>
      </c>
      <c r="D100" s="53" t="s">
        <v>1242</v>
      </c>
    </row>
    <row r="101" spans="1:4">
      <c r="A101" s="328">
        <v>100</v>
      </c>
      <c r="B101" s="53" t="s">
        <v>1225</v>
      </c>
      <c r="C101" s="53" t="s">
        <v>1243</v>
      </c>
      <c r="D101" s="53" t="s">
        <v>1244</v>
      </c>
    </row>
    <row r="102" spans="1:4">
      <c r="A102" s="328">
        <v>101</v>
      </c>
      <c r="B102" s="53" t="s">
        <v>1225</v>
      </c>
      <c r="C102" s="53" t="s">
        <v>1225</v>
      </c>
      <c r="D102" s="53" t="s">
        <v>1226</v>
      </c>
    </row>
    <row r="103" spans="1:4">
      <c r="A103" s="328">
        <v>102</v>
      </c>
      <c r="B103" s="53" t="s">
        <v>1225</v>
      </c>
      <c r="C103" s="53" t="s">
        <v>1245</v>
      </c>
      <c r="D103" s="53" t="s">
        <v>1246</v>
      </c>
    </row>
    <row r="104" spans="1:4">
      <c r="A104" s="328">
        <v>103</v>
      </c>
      <c r="B104" s="53" t="s">
        <v>1225</v>
      </c>
      <c r="C104" s="53" t="s">
        <v>1247</v>
      </c>
      <c r="D104" s="53" t="s">
        <v>1248</v>
      </c>
    </row>
    <row r="105" spans="1:4">
      <c r="A105" s="328">
        <v>104</v>
      </c>
      <c r="B105" s="53" t="s">
        <v>1225</v>
      </c>
      <c r="C105" s="53" t="s">
        <v>1249</v>
      </c>
      <c r="D105" s="53" t="s">
        <v>1250</v>
      </c>
    </row>
    <row r="106" spans="1:4">
      <c r="A106" s="328">
        <v>105</v>
      </c>
      <c r="B106" s="53" t="s">
        <v>1251</v>
      </c>
      <c r="C106" s="53" t="s">
        <v>1251</v>
      </c>
      <c r="D106" s="53" t="s">
        <v>1252</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25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3"/>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RowHeight="11.25"/>
  <sheetData>
    <row r="3" spans="2:2">
      <c r="B3" t="s">
        <v>1262</v>
      </c>
    </row>
    <row r="4" spans="2:2">
      <c r="B4" t="s">
        <v>1263</v>
      </c>
    </row>
    <row r="5" spans="2:2">
      <c r="B5" t="s">
        <v>1264</v>
      </c>
    </row>
    <row r="6" spans="2:2">
      <c r="B6" t="s">
        <v>1265</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08"/>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3"/>
    <col min="2" max="2" width="66.7109375" style="143" bestFit="1" customWidth="1"/>
    <col min="3" max="16384" width="9.140625" style="143"/>
  </cols>
  <sheetData>
    <row r="1" spans="1:3">
      <c r="A1" s="143" t="s">
        <v>133</v>
      </c>
      <c r="B1" s="143" t="s">
        <v>134</v>
      </c>
      <c r="C1" s="143" t="s">
        <v>135</v>
      </c>
    </row>
    <row r="2" spans="1:3">
      <c r="A2" s="143">
        <v>4189678</v>
      </c>
      <c r="B2" s="143" t="s">
        <v>371</v>
      </c>
      <c r="C2" s="143" t="s">
        <v>198</v>
      </c>
    </row>
    <row r="3" spans="1:3">
      <c r="A3" s="143">
        <v>4190415</v>
      </c>
      <c r="B3" s="143" t="s">
        <v>372</v>
      </c>
      <c r="C3" s="143"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169</vt:i4>
      </vt:variant>
    </vt:vector>
  </HeadingPairs>
  <TitlesOfParts>
    <vt:vector size="177" baseType="lpstr">
      <vt:lpstr>Инструкция</vt:lpstr>
      <vt:lpstr>Титульный</vt:lpstr>
      <vt:lpstr>Территории</vt:lpstr>
      <vt:lpstr>Дифференциация</vt:lpstr>
      <vt:lpstr>Форма 1.0.1</vt:lpstr>
      <vt:lpstr>Форма 4.11</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CURRENT_DATE</vt:lpstr>
      <vt:lpstr>data_type</vt:lpstr>
      <vt:lpstr>DATA_URL</vt:lpstr>
      <vt:lpstr>DESCRIPTION_TERRITORY</vt:lpstr>
      <vt:lpstr>diff_tariff</vt:lpstr>
      <vt:lpstr>DocProp_TemplateCode</vt:lpstr>
      <vt:lpstr>DocProp_Version</vt:lpstr>
      <vt:lpstr>et_Comm</vt:lpstr>
      <vt:lpstr>et_hor_List01_2</vt:lpstr>
      <vt:lpstr>et_List01_2</vt:lpstr>
      <vt:lpstr>et_List01_3</vt:lpstr>
      <vt:lpstr>et_List01_4</vt:lpstr>
      <vt:lpstr>et_List01_5</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obj_List01_29</vt:lpstr>
      <vt:lpstr>obj_List02_22</vt:lpstr>
      <vt:lpstr>obj_List02_24</vt:lpstr>
      <vt:lpstr>obj_List02_26</vt:lpstr>
      <vt:lpstr>obj_List02_28</vt:lpstr>
      <vt:lpstr>obj_List02_29</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pIns_List01_3</vt:lpstr>
      <vt:lpstr>pIns_List01_4</vt:lpstr>
      <vt:lpstr>pIns_List01_5</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stop_info</vt:lpstr>
      <vt:lpstr>strPublication</vt:lpstr>
      <vt:lpstr>sys_id</vt:lpstr>
      <vt:lpstr>TECH_ORG_ID</vt:lpstr>
      <vt:lpstr>ter_List09</vt:lpstr>
      <vt:lpstr>terCopy_List09</vt:lpstr>
      <vt:lpstr>TSphere</vt:lpstr>
      <vt:lpstr>TSphere_full</vt:lpstr>
      <vt:lpstr>TSphere_trans</vt:lpstr>
      <vt:lpstr>type_org</vt:lpstr>
      <vt:lpstr>type_org_list</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выводе объектов теплоснабжения из эксплуатации и основаниях ограничения, прекращения подачи тепловой энергии потребителям</dc:title>
  <dc:subject>Информация о выводе объектов теплоснабжения из эксплуатации и основаниях ограничения, прекращения подачи тепловой энергии потребителям</dc:subject>
  <dc:creator>Infernus</dc:creator>
  <cp:lastModifiedBy>pto-ukek-1</cp:lastModifiedBy>
  <dcterms:created xsi:type="dcterms:W3CDTF">2014-08-18T08:57:48Z</dcterms:created>
  <dcterms:modified xsi:type="dcterms:W3CDTF">2023-07-07T08:04:59Z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1.0.2</vt:lpwstr>
  </property>
  <property fmtid="{D5CDD505-2E9C-101B-9397-08002B2CF9AE}" pid="3" name="TemplateOperationMode">
    <vt:i4>3</vt:i4>
  </property>
  <property fmtid="{D5CDD505-2E9C-101B-9397-08002B2CF9AE}" pid="4" name="Version">
    <vt:lpwstr>FAS.JKH.OPEN.INFO.LIMIT.WARM</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